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YoYo" sheetId="1" r:id="rId1"/>
    <sheet name="Itinerary" sheetId="2" r:id="rId2"/>
    <sheet name="Maildrops" sheetId="3" r:id="rId3"/>
  </sheets>
  <definedNames/>
  <calcPr fullCalcOnLoad="1"/>
</workbook>
</file>

<file path=xl/comments1.xml><?xml version="1.0" encoding="utf-8"?>
<comments xmlns="http://schemas.openxmlformats.org/spreadsheetml/2006/main">
  <authors>
    <author/>
  </authors>
  <commentList>
    <comment ref="C3" authorId="0">
      <text>
        <r>
          <rPr>
            <b/>
            <sz val="8"/>
            <color indexed="8"/>
            <rFont val="Tahoma"/>
            <family val="2"/>
          </rPr>
          <t xml:space="preserve">Francis Tapon:
</t>
        </r>
        <r>
          <rPr>
            <sz val="8"/>
            <color indexed="8"/>
            <rFont val="Tahoma"/>
            <family val="2"/>
          </rPr>
          <t>typical freeway town, with several motels, a few restaurants, grocery, drug store, library, a Family Dollar store, etc. No soap at the laundry and no change either, but you can get soap at the dollar store and change at the car wash. The grocery is closed on Sunday.</t>
        </r>
      </text>
    </comment>
    <comment ref="D7" authorId="0">
      <text>
        <r>
          <rPr>
            <sz val="9"/>
            <color indexed="8"/>
            <rFont val="Arial"/>
            <family val="2"/>
          </rPr>
          <t>Stay at Circle A Ranch
Call:  505-289-3350</t>
        </r>
      </text>
    </comment>
    <comment ref="C8" authorId="0">
      <text>
        <r>
          <rPr>
            <b/>
            <sz val="9"/>
            <color indexed="8"/>
            <rFont val="Arial"/>
            <family val="2"/>
          </rPr>
          <t xml:space="preserve">Felicia Hermosillo User:
</t>
        </r>
        <r>
          <rPr>
            <sz val="9"/>
            <color indexed="8"/>
            <rFont val="Arial"/>
            <family val="2"/>
          </rPr>
          <t>Free food, internet, maildrops, etc.</t>
        </r>
      </text>
    </comment>
    <comment ref="D8" authorId="0">
      <text>
        <r>
          <rPr>
            <sz val="9"/>
            <color indexed="8"/>
            <rFont val="Arial"/>
            <family val="2"/>
          </rPr>
          <t>Ghose Ranch Conference Center
HC77 Box 11
Abiquiu, NM  87510</t>
        </r>
      </text>
    </comment>
    <comment ref="C13" authorId="0">
      <text>
        <r>
          <rPr>
            <b/>
            <sz val="9"/>
            <color indexed="8"/>
            <rFont val="Arial"/>
            <family val="2"/>
          </rPr>
          <t xml:space="preserve">Felicia Hermosillo User:
</t>
        </r>
        <r>
          <rPr>
            <sz val="9"/>
            <color indexed="8"/>
            <rFont val="Arial"/>
            <family val="2"/>
          </rPr>
          <t>Mt. Elbert Near Here</t>
        </r>
      </text>
    </comment>
    <comment ref="C15" authorId="0">
      <text>
        <r>
          <rPr>
            <b/>
            <sz val="9"/>
            <color indexed="8"/>
            <rFont val="Arial"/>
            <family val="2"/>
          </rPr>
          <t xml:space="preserve">Felicia Hermosillo User:
</t>
        </r>
        <r>
          <rPr>
            <sz val="9"/>
            <color indexed="8"/>
            <rFont val="Arial"/>
            <family val="2"/>
          </rPr>
          <t>Shadowcliff Hostel</t>
        </r>
      </text>
    </comment>
    <comment ref="C20" authorId="0">
      <text>
        <r>
          <rPr>
            <b/>
            <sz val="9"/>
            <color indexed="8"/>
            <rFont val="Arial"/>
            <family val="2"/>
          </rPr>
          <t xml:space="preserve">Felicia Hermosillo User:
</t>
        </r>
        <r>
          <rPr>
            <sz val="9"/>
            <color indexed="8"/>
            <rFont val="Arial"/>
            <family val="2"/>
          </rPr>
          <t>No Camping/Lodging</t>
        </r>
      </text>
    </comment>
    <comment ref="C21" authorId="0">
      <text>
        <r>
          <rPr>
            <sz val="9"/>
            <color indexed="8"/>
            <rFont val="Arial"/>
            <family val="2"/>
          </rPr>
          <t>Drop Off Food at Mountain View Motel</t>
        </r>
      </text>
    </comment>
    <comment ref="C22" authorId="0">
      <text>
        <r>
          <rPr>
            <b/>
            <sz val="9"/>
            <color indexed="8"/>
            <rFont val="Arial"/>
            <family val="2"/>
          </rPr>
          <t xml:space="preserve">Felicia Hermosillo User:
</t>
        </r>
        <r>
          <rPr>
            <sz val="9"/>
            <color indexed="8"/>
            <rFont val="Arial"/>
            <family val="2"/>
          </rPr>
          <t>-July 14-16 NO GOOD</t>
        </r>
      </text>
    </comment>
    <comment ref="C23" authorId="0">
      <text>
        <r>
          <rPr>
            <b/>
            <sz val="9"/>
            <color indexed="8"/>
            <rFont val="Arial"/>
            <family val="2"/>
          </rPr>
          <t xml:space="preserve">Felicia Hermosillo User:
</t>
        </r>
        <r>
          <rPr>
            <sz val="9"/>
            <color indexed="8"/>
            <rFont val="Arial"/>
            <family val="2"/>
          </rPr>
          <t>Anaconda Cutoff takes hikers right into town.</t>
        </r>
      </text>
    </comment>
    <comment ref="C26" authorId="0">
      <text>
        <r>
          <rPr>
            <sz val="9"/>
            <color indexed="8"/>
            <rFont val="Arial"/>
            <family val="2"/>
          </rPr>
          <t>-Call Benchmark Ranch
+Bob Marshall Wilderness Next</t>
        </r>
      </text>
    </comment>
    <comment ref="C28" authorId="0">
      <text>
        <r>
          <rPr>
            <sz val="9"/>
            <color indexed="8"/>
            <rFont val="Arial"/>
            <family val="2"/>
          </rPr>
          <t>-Call Benchmark Ranch
+Bob Marshall Wilderness Next</t>
        </r>
      </text>
    </comment>
    <comment ref="C31" authorId="0">
      <text>
        <r>
          <rPr>
            <b/>
            <sz val="9"/>
            <color indexed="8"/>
            <rFont val="Arial"/>
            <family val="2"/>
          </rPr>
          <t xml:space="preserve">Felicia Hermosillo User:
</t>
        </r>
        <r>
          <rPr>
            <sz val="9"/>
            <color indexed="8"/>
            <rFont val="Arial"/>
            <family val="2"/>
          </rPr>
          <t>Anaconda Cutoff takes hikers right into town.</t>
        </r>
      </text>
    </comment>
    <comment ref="C32" authorId="0">
      <text>
        <r>
          <rPr>
            <b/>
            <sz val="9"/>
            <color indexed="8"/>
            <rFont val="Arial"/>
            <family val="2"/>
          </rPr>
          <t xml:space="preserve">Felicia Hermosillo User:
</t>
        </r>
        <r>
          <rPr>
            <sz val="9"/>
            <color indexed="8"/>
            <rFont val="Arial"/>
            <family val="2"/>
          </rPr>
          <t>-July 14-16 NO GOOD</t>
        </r>
      </text>
    </comment>
    <comment ref="C33" authorId="0">
      <text>
        <r>
          <rPr>
            <sz val="9"/>
            <color indexed="8"/>
            <rFont val="Arial"/>
            <family val="2"/>
          </rPr>
          <t>Drop Off Food at Mountain View Motel</t>
        </r>
      </text>
    </comment>
    <comment ref="C34" authorId="0">
      <text>
        <r>
          <rPr>
            <b/>
            <sz val="9"/>
            <color indexed="8"/>
            <rFont val="Arial"/>
            <family val="2"/>
          </rPr>
          <t xml:space="preserve">Felicia Hermosillo User:
</t>
        </r>
        <r>
          <rPr>
            <sz val="9"/>
            <color indexed="8"/>
            <rFont val="Arial"/>
            <family val="2"/>
          </rPr>
          <t>No Camping/Lodging</t>
        </r>
      </text>
    </comment>
    <comment ref="C39" authorId="0">
      <text>
        <r>
          <rPr>
            <b/>
            <sz val="9"/>
            <color indexed="8"/>
            <rFont val="Arial"/>
            <family val="2"/>
          </rPr>
          <t xml:space="preserve">Felicia Hermosillo User:
</t>
        </r>
        <r>
          <rPr>
            <sz val="9"/>
            <color indexed="8"/>
            <rFont val="Arial"/>
            <family val="2"/>
          </rPr>
          <t>Shadowcliff Hostel</t>
        </r>
      </text>
    </comment>
    <comment ref="C41" authorId="0">
      <text>
        <r>
          <rPr>
            <b/>
            <sz val="9"/>
            <color indexed="8"/>
            <rFont val="Arial"/>
            <family val="2"/>
          </rPr>
          <t xml:space="preserve">Felicia Hermosillo User:
</t>
        </r>
        <r>
          <rPr>
            <sz val="9"/>
            <color indexed="8"/>
            <rFont val="Arial"/>
            <family val="2"/>
          </rPr>
          <t>Mt. Elbert Near Here</t>
        </r>
      </text>
    </comment>
    <comment ref="C46" authorId="0">
      <text>
        <r>
          <rPr>
            <b/>
            <sz val="9"/>
            <color indexed="8"/>
            <rFont val="Arial"/>
            <family val="2"/>
          </rPr>
          <t xml:space="preserve">Felicia Hermosillo User:
</t>
        </r>
        <r>
          <rPr>
            <sz val="9"/>
            <color indexed="8"/>
            <rFont val="Arial"/>
            <family val="2"/>
          </rPr>
          <t>Free food, internet, maildrops, etc.</t>
        </r>
      </text>
    </comment>
    <comment ref="D46" authorId="0">
      <text>
        <r>
          <rPr>
            <sz val="9"/>
            <color indexed="8"/>
            <rFont val="Arial"/>
            <family val="2"/>
          </rPr>
          <t>Ghose Ranch Conference Center
HC77 Box 11
Abiquiu, NM  87510</t>
        </r>
      </text>
    </comment>
    <comment ref="D47" authorId="0">
      <text>
        <r>
          <rPr>
            <sz val="9"/>
            <color indexed="8"/>
            <rFont val="Arial"/>
            <family val="2"/>
          </rPr>
          <t>Stay at Circle A Ranch
Call:  505-289-3350</t>
        </r>
      </text>
    </comment>
    <comment ref="C51" authorId="0">
      <text>
        <r>
          <rPr>
            <b/>
            <sz val="8"/>
            <color indexed="8"/>
            <rFont val="Tahoma"/>
            <family val="2"/>
          </rPr>
          <t xml:space="preserve">Francis Tapon:
</t>
        </r>
        <r>
          <rPr>
            <sz val="8"/>
            <color indexed="8"/>
            <rFont val="Tahoma"/>
            <family val="2"/>
          </rPr>
          <t>typical freeway town, with several motels, a few restaurants, grocery, drug store, library, a Family Dollar store, etc. No soap at the laundry and no change either, but you can get soap at the dollar store and change at the car wash. The grocery is closed on Sunday.</t>
        </r>
      </text>
    </comment>
    <comment ref="C52" authorId="0">
      <text>
        <r>
          <rPr>
            <b/>
            <sz val="9"/>
            <color indexed="8"/>
            <rFont val="Arial"/>
            <family val="2"/>
          </rPr>
          <t xml:space="preserve">Felicia Hermosillo User:
</t>
        </r>
        <r>
          <rPr>
            <sz val="9"/>
            <color indexed="8"/>
            <rFont val="Arial"/>
            <family val="2"/>
          </rPr>
          <t>Finish at 5:43 PM.</t>
        </r>
      </text>
    </comment>
  </commentList>
</comments>
</file>

<file path=xl/comments2.xml><?xml version="1.0" encoding="utf-8"?>
<comments xmlns="http://schemas.openxmlformats.org/spreadsheetml/2006/main">
  <authors>
    <author/>
  </authors>
  <commentList>
    <comment ref="C2" authorId="0">
      <text>
        <r>
          <rPr>
            <b/>
            <sz val="9"/>
            <color indexed="8"/>
            <rFont val="Arial"/>
            <family val="2"/>
          </rPr>
          <t xml:space="preserve">Felicia Hermosillo User:
</t>
        </r>
        <r>
          <rPr>
            <sz val="9"/>
            <color indexed="8"/>
            <rFont val="Arial"/>
            <family val="2"/>
          </rPr>
          <t>Finish at 5:43 PM.</t>
        </r>
      </text>
    </comment>
    <comment ref="C3" authorId="0">
      <text>
        <r>
          <rPr>
            <b/>
            <sz val="8"/>
            <color indexed="8"/>
            <rFont val="Tahoma"/>
            <family val="2"/>
          </rPr>
          <t xml:space="preserve">Francis Tapon:
</t>
        </r>
        <r>
          <rPr>
            <sz val="8"/>
            <color indexed="8"/>
            <rFont val="Tahoma"/>
            <family val="2"/>
          </rPr>
          <t>typical freeway town, with several motels, a few restaurants, grocery, drug store, library, a Family Dollar store, etc. No soap at the laundry and no change either, but you can get soap at the dollar store and change at the car wash. The grocery is closed on Sunday.</t>
        </r>
      </text>
    </comment>
    <comment ref="C5" authorId="0">
      <text>
        <r>
          <rPr>
            <b/>
            <sz val="9"/>
            <color indexed="8"/>
            <rFont val="Arial"/>
            <family val="2"/>
          </rPr>
          <t xml:space="preserve">Felicia Hermosillo User:
</t>
        </r>
        <r>
          <rPr>
            <sz val="9"/>
            <color indexed="8"/>
            <rFont val="Arial"/>
            <family val="2"/>
          </rPr>
          <t>Jordan Hot Springs Near Here</t>
        </r>
      </text>
    </comment>
    <comment ref="D5" authorId="0">
      <text>
        <r>
          <rPr>
            <b/>
            <sz val="9"/>
            <color indexed="8"/>
            <rFont val="Arial"/>
            <family val="2"/>
          </rPr>
          <t xml:space="preserve">Felicia Hermosillo User:
</t>
        </r>
        <r>
          <rPr>
            <sz val="9"/>
            <color indexed="8"/>
            <rFont val="Arial"/>
            <family val="2"/>
          </rPr>
          <t>c/o Doc Campbell´s Post
HC 68, Box 80
Silver City, NM  88061</t>
        </r>
      </text>
    </comment>
    <comment ref="D8" authorId="0">
      <text>
        <r>
          <rPr>
            <b/>
            <sz val="9"/>
            <color indexed="8"/>
            <rFont val="Arial"/>
            <family val="2"/>
          </rPr>
          <t xml:space="preserve">Felicia Hermosillo User:
</t>
        </r>
        <r>
          <rPr>
            <sz val="9"/>
            <color indexed="8"/>
            <rFont val="Arial"/>
            <family val="2"/>
          </rPr>
          <t>Stay at Circle A Ranch
Call:  505-289-3350</t>
        </r>
      </text>
    </comment>
    <comment ref="C9" authorId="0">
      <text>
        <r>
          <rPr>
            <b/>
            <sz val="9"/>
            <color indexed="8"/>
            <rFont val="Arial"/>
            <family val="2"/>
          </rPr>
          <t xml:space="preserve">Felicia Hermosillo User:
</t>
        </r>
        <r>
          <rPr>
            <sz val="9"/>
            <color indexed="8"/>
            <rFont val="Arial"/>
            <family val="2"/>
          </rPr>
          <t>Free food, internet, maildrops, etc.</t>
        </r>
      </text>
    </comment>
    <comment ref="D9" authorId="0">
      <text>
        <r>
          <rPr>
            <b/>
            <sz val="9"/>
            <color indexed="8"/>
            <rFont val="Arial"/>
            <family val="2"/>
          </rPr>
          <t xml:space="preserve">Felicia Hermosillo User:
</t>
        </r>
        <r>
          <rPr>
            <sz val="9"/>
            <color indexed="8"/>
            <rFont val="Arial"/>
            <family val="2"/>
          </rPr>
          <t>Ghose Ranch Conference Center
HC77 Box 11
Abiquiu, NM  87510</t>
        </r>
      </text>
    </comment>
    <comment ref="C14" authorId="0">
      <text>
        <r>
          <rPr>
            <b/>
            <sz val="9"/>
            <color indexed="8"/>
            <rFont val="Arial"/>
            <family val="2"/>
          </rPr>
          <t xml:space="preserve">Felicia Hermosillo User:
</t>
        </r>
        <r>
          <rPr>
            <sz val="9"/>
            <color indexed="8"/>
            <rFont val="Arial"/>
            <family val="2"/>
          </rPr>
          <t>Mt. Elbert Near Here</t>
        </r>
      </text>
    </comment>
    <comment ref="C16" authorId="0">
      <text>
        <r>
          <rPr>
            <b/>
            <sz val="9"/>
            <color indexed="8"/>
            <rFont val="Arial"/>
            <family val="2"/>
          </rPr>
          <t xml:space="preserve">Felicia Hermosillo User:
</t>
        </r>
        <r>
          <rPr>
            <sz val="9"/>
            <color indexed="8"/>
            <rFont val="Arial"/>
            <family val="2"/>
          </rPr>
          <t>Shadowcliff Hostel</t>
        </r>
      </text>
    </comment>
    <comment ref="C20" authorId="0">
      <text>
        <r>
          <rPr>
            <b/>
            <sz val="9"/>
            <color indexed="8"/>
            <rFont val="Arial"/>
            <family val="2"/>
          </rPr>
          <t xml:space="preserve">Felicia Hermosillo User:
</t>
        </r>
        <r>
          <rPr>
            <sz val="9"/>
            <color indexed="8"/>
            <rFont val="Arial"/>
            <family val="2"/>
          </rPr>
          <t>+Great Divide Basin Next</t>
        </r>
      </text>
    </comment>
    <comment ref="C21" authorId="0">
      <text>
        <r>
          <rPr>
            <b/>
            <sz val="9"/>
            <color indexed="8"/>
            <rFont val="Arial"/>
            <family val="2"/>
          </rPr>
          <t xml:space="preserve">Felicia Hermosillo User:
</t>
        </r>
        <r>
          <rPr>
            <sz val="9"/>
            <color indexed="8"/>
            <rFont val="Arial"/>
            <family val="2"/>
          </rPr>
          <t>$25 Maildrop Fee</t>
        </r>
      </text>
    </comment>
    <comment ref="D21" authorId="0">
      <text>
        <r>
          <rPr>
            <b/>
            <sz val="9"/>
            <color indexed="8"/>
            <rFont val="Arial"/>
            <family val="2"/>
          </rPr>
          <t xml:space="preserve">Felicia Hermosillo User:
</t>
        </r>
        <r>
          <rPr>
            <sz val="9"/>
            <color indexed="8"/>
            <rFont val="Arial"/>
            <family val="2"/>
          </rPr>
          <t>FedEx to:
Big Sandy Lodge
#8 Spotted Tail Circle
Rock Springs WY  82901</t>
        </r>
      </text>
    </comment>
    <comment ref="C22" authorId="0">
      <text>
        <r>
          <rPr>
            <b/>
            <sz val="9"/>
            <color indexed="8"/>
            <rFont val="Arial"/>
            <family val="2"/>
          </rPr>
          <t xml:space="preserve">Felicia Hermosillo User:
</t>
        </r>
        <r>
          <rPr>
            <sz val="9"/>
            <color indexed="8"/>
            <rFont val="Arial"/>
            <family val="2"/>
          </rPr>
          <t>POOKUU COMES OUT!</t>
        </r>
      </text>
    </comment>
    <comment ref="C23" authorId="0">
      <text>
        <r>
          <rPr>
            <b/>
            <sz val="9"/>
            <color indexed="8"/>
            <rFont val="Arial"/>
            <family val="2"/>
          </rPr>
          <t xml:space="preserve">Felicia Hermosillo User:
</t>
        </r>
        <r>
          <rPr>
            <sz val="9"/>
            <color indexed="8"/>
            <rFont val="Arial"/>
            <family val="2"/>
          </rPr>
          <t>No Camping/Lodging</t>
        </r>
      </text>
    </comment>
    <comment ref="C24" authorId="0">
      <text>
        <r>
          <rPr>
            <b/>
            <sz val="9"/>
            <color indexed="8"/>
            <rFont val="Arial"/>
            <family val="2"/>
          </rPr>
          <t xml:space="preserve">Felicia Hermosillo User:
</t>
        </r>
        <r>
          <rPr>
            <sz val="9"/>
            <color indexed="8"/>
            <rFont val="Arial"/>
            <family val="2"/>
          </rPr>
          <t>Drop Off Food at Mountain View Motel</t>
        </r>
      </text>
    </comment>
    <comment ref="C25" authorId="0">
      <text>
        <r>
          <rPr>
            <b/>
            <sz val="9"/>
            <color indexed="8"/>
            <rFont val="Arial"/>
            <family val="2"/>
          </rPr>
          <t xml:space="preserve">Felicia Hermosillo User:
</t>
        </r>
        <r>
          <rPr>
            <sz val="9"/>
            <color indexed="8"/>
            <rFont val="Arial"/>
            <family val="2"/>
          </rPr>
          <t>BRING CASH !!!</t>
        </r>
      </text>
    </comment>
    <comment ref="C26" authorId="0">
      <text>
        <r>
          <rPr>
            <b/>
            <sz val="9"/>
            <color indexed="8"/>
            <rFont val="Arial"/>
            <family val="2"/>
          </rPr>
          <t xml:space="preserve">Felicia Hermosillo User:
</t>
        </r>
        <r>
          <rPr>
            <sz val="9"/>
            <color indexed="8"/>
            <rFont val="Arial"/>
            <family val="2"/>
          </rPr>
          <t>-July 14-16 NO GOOD</t>
        </r>
      </text>
    </comment>
    <comment ref="C27" authorId="0">
      <text>
        <r>
          <rPr>
            <b/>
            <sz val="9"/>
            <color indexed="8"/>
            <rFont val="Arial"/>
            <family val="2"/>
          </rPr>
          <t xml:space="preserve">Felicia Hermosillo User:
</t>
        </r>
        <r>
          <rPr>
            <sz val="9"/>
            <color indexed="8"/>
            <rFont val="Arial"/>
            <family val="2"/>
          </rPr>
          <t>Anaconda Cutoff takes hikers right into town.</t>
        </r>
      </text>
    </comment>
    <comment ref="C30" authorId="0">
      <text>
        <r>
          <rPr>
            <b/>
            <sz val="9"/>
            <color indexed="8"/>
            <rFont val="Arial"/>
            <family val="2"/>
          </rPr>
          <t xml:space="preserve">Felicia Hermosillo User:
</t>
        </r>
        <r>
          <rPr>
            <sz val="9"/>
            <color indexed="8"/>
            <rFont val="Arial"/>
            <family val="2"/>
          </rPr>
          <t>$25 Fee for Maildrop
USPS the Fee
UPS the Food</t>
        </r>
      </text>
    </comment>
    <comment ref="D30" authorId="0">
      <text>
        <r>
          <rPr>
            <b/>
            <sz val="9"/>
            <color indexed="8"/>
            <rFont val="Arial"/>
            <family val="2"/>
          </rPr>
          <t xml:space="preserve">Felicia Hermosillo User:
</t>
        </r>
        <r>
          <rPr>
            <sz val="9"/>
            <color indexed="8"/>
            <rFont val="Arial"/>
            <family val="2"/>
          </rPr>
          <t>USPS FEE to:
c/o Benchmark Wilderness Ranch
PO Box 190
Augusta, MT  59410
UPS Package to:
c/o Benchmark Wilderness Ranch
Benchmark Rd. #1
Augusta, MT  59410</t>
        </r>
      </text>
    </comment>
    <comment ref="C31" authorId="0">
      <text>
        <r>
          <rPr>
            <sz val="9"/>
            <color indexed="8"/>
            <rFont val="Arial"/>
            <family val="2"/>
          </rPr>
          <t>-Call Benchmark Ranch
+Bob Marshall Wilderness Next</t>
        </r>
      </text>
    </comment>
    <comment ref="C32" authorId="0">
      <text>
        <r>
          <rPr>
            <b/>
            <sz val="9"/>
            <color indexed="8"/>
            <rFont val="Arial"/>
            <family val="2"/>
          </rPr>
          <t xml:space="preserve">Felicia Hermosillo User:
</t>
        </r>
        <r>
          <rPr>
            <sz val="9"/>
            <color indexed="8"/>
            <rFont val="Arial"/>
            <family val="2"/>
          </rPr>
          <t>Drop 4.5 Days of Food at Swiftcurrent Inn on way to Canada</t>
        </r>
      </text>
    </comment>
    <comment ref="C39" authorId="0">
      <text>
        <r>
          <rPr>
            <b/>
            <sz val="9"/>
            <color indexed="8"/>
            <rFont val="Arial"/>
            <family val="2"/>
          </rPr>
          <t xml:space="preserve">Felicia Hermosillo User:
</t>
        </r>
        <r>
          <rPr>
            <sz val="9"/>
            <color indexed="8"/>
            <rFont val="Arial"/>
            <family val="2"/>
          </rPr>
          <t>Drop 4.5 Days of Food at Swiftcurrent Inn on way to Canada</t>
        </r>
      </text>
    </comment>
    <comment ref="C40" authorId="0">
      <text>
        <r>
          <rPr>
            <sz val="9"/>
            <color indexed="8"/>
            <rFont val="Arial"/>
            <family val="2"/>
          </rPr>
          <t>-Call Benchmark Ranch
+Bob Marshall Wilderness Next</t>
        </r>
      </text>
    </comment>
    <comment ref="C41" authorId="0">
      <text>
        <r>
          <rPr>
            <b/>
            <sz val="9"/>
            <color indexed="8"/>
            <rFont val="Arial"/>
            <family val="2"/>
          </rPr>
          <t xml:space="preserve">Felicia Hermosillo User:
</t>
        </r>
        <r>
          <rPr>
            <sz val="9"/>
            <color indexed="8"/>
            <rFont val="Arial"/>
            <family val="2"/>
          </rPr>
          <t>$25 Fee for Maildrop
USPS the Fee
UPS the Food</t>
        </r>
      </text>
    </comment>
    <comment ref="D41" authorId="0">
      <text>
        <r>
          <rPr>
            <b/>
            <sz val="9"/>
            <color indexed="8"/>
            <rFont val="Arial"/>
            <family val="2"/>
          </rPr>
          <t xml:space="preserve">Felicia Hermosillo User:
</t>
        </r>
        <r>
          <rPr>
            <sz val="9"/>
            <color indexed="8"/>
            <rFont val="Arial"/>
            <family val="2"/>
          </rPr>
          <t>USPS FEE to:
c/o Benchmark Wilderness Ranch
PO Box 190
Augusta, MT  59410
UPS Package to:
c/o Benchmark Wilderness Ranch
Benchmark Rd. #1
Augusta, MT  59410</t>
        </r>
      </text>
    </comment>
    <comment ref="C44" authorId="0">
      <text>
        <r>
          <rPr>
            <b/>
            <sz val="9"/>
            <color indexed="8"/>
            <rFont val="Arial"/>
            <family val="2"/>
          </rPr>
          <t xml:space="preserve">Felicia Hermosillo User:
</t>
        </r>
        <r>
          <rPr>
            <sz val="9"/>
            <color indexed="8"/>
            <rFont val="Arial"/>
            <family val="2"/>
          </rPr>
          <t>Anaconda Cutoff takes hikers right into town.</t>
        </r>
      </text>
    </comment>
    <comment ref="C46" authorId="0">
      <text>
        <r>
          <rPr>
            <b/>
            <sz val="9"/>
            <color indexed="8"/>
            <rFont val="Arial"/>
            <family val="2"/>
          </rPr>
          <t xml:space="preserve">Felicia Hermosillo User:
</t>
        </r>
        <r>
          <rPr>
            <sz val="9"/>
            <color indexed="8"/>
            <rFont val="Arial"/>
            <family val="2"/>
          </rPr>
          <t>BRING CASH !!!</t>
        </r>
      </text>
    </comment>
    <comment ref="C47" authorId="0">
      <text>
        <r>
          <rPr>
            <b/>
            <sz val="9"/>
            <color indexed="8"/>
            <rFont val="Arial"/>
            <family val="2"/>
          </rPr>
          <t xml:space="preserve">Felicia Hermosillo User:
</t>
        </r>
        <r>
          <rPr>
            <sz val="9"/>
            <color indexed="8"/>
            <rFont val="Arial"/>
            <family val="2"/>
          </rPr>
          <t>Drop Off Food at Mountain View Motel</t>
        </r>
      </text>
    </comment>
    <comment ref="C48" authorId="0">
      <text>
        <r>
          <rPr>
            <b/>
            <sz val="9"/>
            <color indexed="8"/>
            <rFont val="Arial"/>
            <family val="2"/>
          </rPr>
          <t xml:space="preserve">Felicia Hermosillo User:
</t>
        </r>
        <r>
          <rPr>
            <sz val="9"/>
            <color indexed="8"/>
            <rFont val="Arial"/>
            <family val="2"/>
          </rPr>
          <t>No Camping/Lodging</t>
        </r>
      </text>
    </comment>
    <comment ref="C50" authorId="0">
      <text>
        <r>
          <rPr>
            <b/>
            <sz val="9"/>
            <color indexed="8"/>
            <rFont val="Arial"/>
            <family val="2"/>
          </rPr>
          <t xml:space="preserve">Felicia Hermosillo User:
</t>
        </r>
        <r>
          <rPr>
            <sz val="9"/>
            <color indexed="8"/>
            <rFont val="Arial"/>
            <family val="2"/>
          </rPr>
          <t>$25 Maildrop Fee</t>
        </r>
      </text>
    </comment>
    <comment ref="D50" authorId="0">
      <text>
        <r>
          <rPr>
            <b/>
            <sz val="9"/>
            <color indexed="8"/>
            <rFont val="Arial"/>
            <family val="2"/>
          </rPr>
          <t xml:space="preserve">Felicia Hermosillo User:
</t>
        </r>
        <r>
          <rPr>
            <sz val="9"/>
            <color indexed="8"/>
            <rFont val="Arial"/>
            <family val="2"/>
          </rPr>
          <t>FedEx to:
Big Sandy Lodge
#8 Spotted Tail Circle
Rock Springs WY  82901</t>
        </r>
      </text>
    </comment>
    <comment ref="C51" authorId="0">
      <text>
        <r>
          <rPr>
            <b/>
            <sz val="9"/>
            <color indexed="8"/>
            <rFont val="Arial"/>
            <family val="2"/>
          </rPr>
          <t xml:space="preserve">Felicia Hermosillo User:
</t>
        </r>
        <r>
          <rPr>
            <sz val="9"/>
            <color indexed="8"/>
            <rFont val="Arial"/>
            <family val="2"/>
          </rPr>
          <t>+Great Divide Basin Next</t>
        </r>
      </text>
    </comment>
    <comment ref="C55" authorId="0">
      <text>
        <r>
          <rPr>
            <b/>
            <sz val="9"/>
            <color indexed="8"/>
            <rFont val="Arial"/>
            <family val="2"/>
          </rPr>
          <t xml:space="preserve">Felicia Hermosillo User:
</t>
        </r>
        <r>
          <rPr>
            <sz val="9"/>
            <color indexed="8"/>
            <rFont val="Arial"/>
            <family val="2"/>
          </rPr>
          <t>Shadowcliff Hostel</t>
        </r>
      </text>
    </comment>
    <comment ref="C57" authorId="0">
      <text>
        <r>
          <rPr>
            <b/>
            <sz val="9"/>
            <color indexed="8"/>
            <rFont val="Arial"/>
            <family val="2"/>
          </rPr>
          <t xml:space="preserve">Felicia Hermosillo User:
</t>
        </r>
        <r>
          <rPr>
            <sz val="9"/>
            <color indexed="8"/>
            <rFont val="Arial"/>
            <family val="2"/>
          </rPr>
          <t>Mt. Elbert Near Here</t>
        </r>
      </text>
    </comment>
    <comment ref="C59" authorId="0">
      <text>
        <r>
          <rPr>
            <b/>
            <sz val="9"/>
            <color indexed="8"/>
            <rFont val="Arial"/>
            <family val="2"/>
          </rPr>
          <t xml:space="preserve">Felicia Hermosillo User:
</t>
        </r>
        <r>
          <rPr>
            <sz val="9"/>
            <color indexed="8"/>
            <rFont val="Arial"/>
            <family val="2"/>
          </rPr>
          <t>Get Ride From Skippy to Crested Butte for 3 Zeros
+San Juan Wilderness Next</t>
        </r>
      </text>
    </comment>
    <comment ref="C62" authorId="0">
      <text>
        <r>
          <rPr>
            <b/>
            <sz val="9"/>
            <color indexed="8"/>
            <rFont val="Arial"/>
            <family val="2"/>
          </rPr>
          <t xml:space="preserve">Felicia Hermosillo User:
</t>
        </r>
        <r>
          <rPr>
            <sz val="9"/>
            <color indexed="8"/>
            <rFont val="Arial"/>
            <family val="2"/>
          </rPr>
          <t>Free food, internet, maildrops, etc.</t>
        </r>
      </text>
    </comment>
    <comment ref="D62" authorId="0">
      <text>
        <r>
          <rPr>
            <b/>
            <sz val="9"/>
            <color indexed="8"/>
            <rFont val="Arial"/>
            <family val="2"/>
          </rPr>
          <t xml:space="preserve">Felicia Hermosillo User:
</t>
        </r>
        <r>
          <rPr>
            <sz val="9"/>
            <color indexed="8"/>
            <rFont val="Arial"/>
            <family val="2"/>
          </rPr>
          <t>Ghose Ranch Conference Center
HC77 Box 11
Abiquiu, NM  87510</t>
        </r>
      </text>
    </comment>
    <comment ref="D63" authorId="0">
      <text>
        <r>
          <rPr>
            <b/>
            <sz val="9"/>
            <color indexed="8"/>
            <rFont val="Arial"/>
            <family val="2"/>
          </rPr>
          <t xml:space="preserve">Felicia Hermosillo User:
</t>
        </r>
        <r>
          <rPr>
            <sz val="9"/>
            <color indexed="8"/>
            <rFont val="Arial"/>
            <family val="2"/>
          </rPr>
          <t>Stay at Circle A Ranch
Call:  505-289-3350</t>
        </r>
      </text>
    </comment>
    <comment ref="C66" authorId="0">
      <text>
        <r>
          <rPr>
            <b/>
            <sz val="9"/>
            <color indexed="8"/>
            <rFont val="Arial"/>
            <family val="2"/>
          </rPr>
          <t xml:space="preserve">Felicia Hermosillo User:
</t>
        </r>
        <r>
          <rPr>
            <sz val="9"/>
            <color indexed="8"/>
            <rFont val="Arial"/>
            <family val="2"/>
          </rPr>
          <t>Jordan Hot Springs Near Here</t>
        </r>
      </text>
    </comment>
    <comment ref="D66" authorId="0">
      <text>
        <r>
          <rPr>
            <b/>
            <sz val="9"/>
            <color indexed="8"/>
            <rFont val="Arial"/>
            <family val="2"/>
          </rPr>
          <t xml:space="preserve">Felicia Hermosillo User:
</t>
        </r>
        <r>
          <rPr>
            <sz val="9"/>
            <color indexed="8"/>
            <rFont val="Arial"/>
            <family val="2"/>
          </rPr>
          <t>c/o Doc Campbell´s Post
HC 68, Box 80
Silver City, NM  88061</t>
        </r>
      </text>
    </comment>
    <comment ref="C68" authorId="0">
      <text>
        <r>
          <rPr>
            <b/>
            <sz val="8"/>
            <color indexed="8"/>
            <rFont val="Tahoma"/>
            <family val="2"/>
          </rPr>
          <t xml:space="preserve">Francis Tapon:
</t>
        </r>
        <r>
          <rPr>
            <sz val="8"/>
            <color indexed="8"/>
            <rFont val="Tahoma"/>
            <family val="2"/>
          </rPr>
          <t>typical freeway town, with several motels, a few restaurants, grocery, drug store, library, a Family Dollar store, etc. No soap at the laundry and no change either, but you can get soap at the dollar store and change at the car wash. The grocery is closed on Sunday.</t>
        </r>
      </text>
    </comment>
  </commentList>
</comments>
</file>

<file path=xl/comments3.xml><?xml version="1.0" encoding="utf-8"?>
<comments xmlns="http://schemas.openxmlformats.org/spreadsheetml/2006/main">
  <authors>
    <author/>
  </authors>
  <commentList>
    <comment ref="D5" authorId="0">
      <text>
        <r>
          <rPr>
            <b/>
            <sz val="9"/>
            <color indexed="8"/>
            <rFont val="Arial"/>
            <family val="2"/>
          </rPr>
          <t xml:space="preserve">Felicia Hermosillo User:
</t>
        </r>
        <r>
          <rPr>
            <sz val="9"/>
            <color indexed="8"/>
            <rFont val="Arial"/>
            <family val="2"/>
          </rPr>
          <t>Stay With POD´s Family???
-Pick Up Drop for Next Section
-Call Benchmark Ranch
+Bob Marshall Wilderness Next</t>
        </r>
      </text>
    </comment>
    <comment ref="D7" authorId="0">
      <text>
        <r>
          <rPr>
            <b/>
            <sz val="9"/>
            <color indexed="8"/>
            <rFont val="Arial"/>
            <family val="2"/>
          </rPr>
          <t xml:space="preserve">Felicia Hermosillo User:
</t>
        </r>
        <r>
          <rPr>
            <sz val="9"/>
            <color indexed="8"/>
            <rFont val="Arial"/>
            <family val="2"/>
          </rPr>
          <t>BRING CASH !!!</t>
        </r>
      </text>
    </comment>
    <comment ref="D9" authorId="0">
      <text>
        <r>
          <rPr>
            <b/>
            <sz val="9"/>
            <color indexed="8"/>
            <rFont val="Arial"/>
            <family val="2"/>
          </rPr>
          <t xml:space="preserve">Felicia Hermosillo User:
</t>
        </r>
        <r>
          <rPr>
            <sz val="9"/>
            <color indexed="8"/>
            <rFont val="Arial"/>
            <family val="2"/>
          </rPr>
          <t>POOKUU COMES OUT!</t>
        </r>
      </text>
    </comment>
    <comment ref="D12" authorId="0">
      <text>
        <r>
          <rPr>
            <b/>
            <sz val="9"/>
            <color indexed="8"/>
            <rFont val="Arial"/>
            <family val="2"/>
          </rPr>
          <t xml:space="preserve">Felicia Hermosillo User:
</t>
        </r>
        <r>
          <rPr>
            <sz val="9"/>
            <color indexed="8"/>
            <rFont val="Arial"/>
            <family val="2"/>
          </rPr>
          <t>Mt. Elbert Near Here</t>
        </r>
      </text>
    </comment>
    <comment ref="D13" authorId="0">
      <text>
        <r>
          <rPr>
            <b/>
            <sz val="9"/>
            <color indexed="8"/>
            <rFont val="Arial"/>
            <family val="2"/>
          </rPr>
          <t xml:space="preserve">Felicia Hermosillo User:
</t>
        </r>
        <r>
          <rPr>
            <sz val="9"/>
            <color indexed="8"/>
            <rFont val="Arial"/>
            <family val="2"/>
          </rPr>
          <t>Get Ride From Skippy to Crested Butte for 3 Zeros
+San Juan Wilderness Next</t>
        </r>
      </text>
    </comment>
    <comment ref="E16" authorId="0">
      <text>
        <r>
          <rPr>
            <b/>
            <sz val="9"/>
            <color indexed="8"/>
            <rFont val="Arial"/>
            <family val="2"/>
          </rPr>
          <t xml:space="preserve">Felicia Hermosillo User:
</t>
        </r>
        <r>
          <rPr>
            <sz val="9"/>
            <color indexed="8"/>
            <rFont val="Arial"/>
            <family val="2"/>
          </rPr>
          <t>Stay at Circle A Ranch
Call:  505-289-3350</t>
        </r>
      </text>
    </comment>
  </commentList>
</comments>
</file>

<file path=xl/sharedStrings.xml><?xml version="1.0" encoding="utf-8"?>
<sst xmlns="http://schemas.openxmlformats.org/spreadsheetml/2006/main" count="551" uniqueCount="135">
  <si>
    <t>Day</t>
  </si>
  <si>
    <t>Date</t>
  </si>
  <si>
    <t>Start Location</t>
  </si>
  <si>
    <t>PO #</t>
  </si>
  <si>
    <t>Food</t>
  </si>
  <si>
    <t>State</t>
  </si>
  <si>
    <t>Days Food</t>
  </si>
  <si>
    <t>MPD</t>
  </si>
  <si>
    <t>Miles Off Trail</t>
  </si>
  <si>
    <t>Miles to Next Stop</t>
  </si>
  <si>
    <t>Milepoint</t>
  </si>
  <si>
    <t>Notes</t>
  </si>
  <si>
    <t>Mexico - Antelope Wells</t>
  </si>
  <si>
    <t>-</t>
  </si>
  <si>
    <t>NM</t>
  </si>
  <si>
    <t>What am I thinking!?</t>
  </si>
  <si>
    <t>Lordsburg</t>
  </si>
  <si>
    <t>drop</t>
  </si>
  <si>
    <t>Silver City</t>
  </si>
  <si>
    <t>buy</t>
  </si>
  <si>
    <t>walmart east of city</t>
  </si>
  <si>
    <t>Pie Town</t>
  </si>
  <si>
    <t>Grants</t>
  </si>
  <si>
    <t>Cuba</t>
  </si>
  <si>
    <t>ship ice axe</t>
  </si>
  <si>
    <t>Ghost Ranch</t>
  </si>
  <si>
    <t>special</t>
  </si>
  <si>
    <t>long hitch</t>
  </si>
  <si>
    <t>Chama</t>
  </si>
  <si>
    <t>creede</t>
  </si>
  <si>
    <t>Pagosa Springs</t>
  </si>
  <si>
    <t>CO</t>
  </si>
  <si>
    <t>ship to Monarch Crest Store call</t>
  </si>
  <si>
    <t>Lake City - &gt; CB</t>
  </si>
  <si>
    <t>PO in store</t>
  </si>
  <si>
    <t>Monarch Crest Store</t>
  </si>
  <si>
    <t>good public transport</t>
  </si>
  <si>
    <t>Twin Lakes</t>
  </si>
  <si>
    <t>good market</t>
  </si>
  <si>
    <t>Silverthorne/Frisco</t>
  </si>
  <si>
    <t>80498/43</t>
  </si>
  <si>
    <t>Grand Lake</t>
  </si>
  <si>
    <t>Steamboat</t>
  </si>
  <si>
    <t>Rawlins</t>
  </si>
  <si>
    <t>WY</t>
  </si>
  <si>
    <t>Near Dubois</t>
  </si>
  <si>
    <t>South Pass City</t>
  </si>
  <si>
    <t>Buy 1 mile north of Macks</t>
  </si>
  <si>
    <t>Brooks Lake Lodge</t>
  </si>
  <si>
    <t>Junk Yard - Call Motel for a hitch</t>
  </si>
  <si>
    <t>Old Faithful Village</t>
  </si>
  <si>
    <t>Lima</t>
  </si>
  <si>
    <t>MT</t>
  </si>
  <si>
    <t>hitch on Pipestone Pass (2 hwy)</t>
  </si>
  <si>
    <t>North Fork/Salmon</t>
  </si>
  <si>
    <t>ID</t>
  </si>
  <si>
    <t>tough hitch, maybe skip</t>
  </si>
  <si>
    <t>Butte</t>
  </si>
  <si>
    <t>Helena</t>
  </si>
  <si>
    <t>Lincoln</t>
  </si>
  <si>
    <t>Eat at Many Glacier</t>
  </si>
  <si>
    <t>East Glacier</t>
  </si>
  <si>
    <t>Waterton Lakes</t>
  </si>
  <si>
    <t>AB</t>
  </si>
  <si>
    <t>Halfway Point!</t>
  </si>
  <si>
    <t>Tetons</t>
  </si>
  <si>
    <t>Mexico - Las Palomas</t>
  </si>
  <si>
    <t>Next stop: Africa!</t>
  </si>
  <si>
    <t>Miles Between Stops</t>
  </si>
  <si>
    <t>Mexican Border</t>
  </si>
  <si>
    <t>bring</t>
  </si>
  <si>
    <t>pick up</t>
  </si>
  <si>
    <t>maildrop</t>
  </si>
  <si>
    <t>Gila-Doc Campbells</t>
  </si>
  <si>
    <t>family</t>
  </si>
  <si>
    <t>buy/send</t>
  </si>
  <si>
    <t>Salida</t>
  </si>
  <si>
    <t>Encampment</t>
  </si>
  <si>
    <t>Lander</t>
  </si>
  <si>
    <t>Big Sandy Lodge</t>
  </si>
  <si>
    <t>Dubois</t>
  </si>
  <si>
    <t>Leodore</t>
  </si>
  <si>
    <t>North Fork</t>
  </si>
  <si>
    <t>Benchmark Ranch</t>
  </si>
  <si>
    <t>drop/picku</t>
  </si>
  <si>
    <t>Many Glacier</t>
  </si>
  <si>
    <t>--</t>
  </si>
  <si>
    <t>Canadian Border</t>
  </si>
  <si>
    <t>Maildrop For Family &amp; Friends</t>
  </si>
  <si>
    <t>Day of Week</t>
  </si>
  <si>
    <t>Tues</t>
  </si>
  <si>
    <t>Sat</t>
  </si>
  <si>
    <t>Thur</t>
  </si>
  <si>
    <t>Sun</t>
  </si>
  <si>
    <t>Crested Butte</t>
  </si>
  <si>
    <t>Wed</t>
  </si>
  <si>
    <t>Hachita</t>
  </si>
  <si>
    <t>Days/Mth</t>
  </si>
  <si>
    <t>Total Days</t>
  </si>
  <si>
    <t>Month</t>
  </si>
  <si>
    <t>Drop Number</t>
  </si>
  <si>
    <t>Maildrop Address</t>
  </si>
  <si>
    <t>We Arrive</t>
  </si>
  <si>
    <t>Send Mail On:</t>
  </si>
  <si>
    <t>June</t>
  </si>
  <si>
    <t>Drop # 1</t>
  </si>
  <si>
    <t>Lawton Grinter</t>
  </si>
  <si>
    <t>July</t>
  </si>
  <si>
    <t>C/O General Delivery</t>
  </si>
  <si>
    <t>August</t>
  </si>
  <si>
    <t>East Glacier, MT  59434</t>
  </si>
  <si>
    <t>Sept</t>
  </si>
  <si>
    <t>Oct</t>
  </si>
  <si>
    <t>Drop # 2</t>
  </si>
  <si>
    <t>Nov</t>
  </si>
  <si>
    <t>Lincoln, MT  59639</t>
  </si>
  <si>
    <t>Drop # 3</t>
  </si>
  <si>
    <t>Leodore, ID  83464</t>
  </si>
  <si>
    <t>Drop # 4</t>
  </si>
  <si>
    <t>Dubois, WY  82513</t>
  </si>
  <si>
    <t>Drop # 5</t>
  </si>
  <si>
    <t>Encampment, WY  82325</t>
  </si>
  <si>
    <t>Drop # 6</t>
  </si>
  <si>
    <t>Twin Lakes, CO  81251</t>
  </si>
  <si>
    <t>Drop # 7</t>
  </si>
  <si>
    <t>PO Box 941</t>
  </si>
  <si>
    <t>Crested Butte, CO  81224</t>
  </si>
  <si>
    <t>Drop # 8</t>
  </si>
  <si>
    <t>Chama, NM  87520</t>
  </si>
  <si>
    <t>Drop # 9</t>
  </si>
  <si>
    <t>Cuba, NM  87013</t>
  </si>
  <si>
    <t>Drop # 10</t>
  </si>
  <si>
    <t>Pie Town, NM  87827</t>
  </si>
  <si>
    <t>Drop # 11</t>
  </si>
  <si>
    <t>Hachita, NM  88040</t>
  </si>
</sst>
</file>

<file path=xl/styles.xml><?xml version="1.0" encoding="utf-8"?>
<styleSheet xmlns="http://schemas.openxmlformats.org/spreadsheetml/2006/main">
  <numFmts count="3">
    <numFmt numFmtId="164" formatCode="GENERAL"/>
    <numFmt numFmtId="165" formatCode="0.0"/>
    <numFmt numFmtId="166" formatCode="D\-MMM"/>
  </numFmts>
  <fonts count="9">
    <font>
      <sz val="10"/>
      <name val="Arial"/>
      <family val="2"/>
    </font>
    <font>
      <sz val="8"/>
      <name val="Verdana"/>
      <family val="2"/>
    </font>
    <font>
      <b/>
      <sz val="8"/>
      <name val="Verdana"/>
      <family val="2"/>
    </font>
    <font>
      <b/>
      <sz val="8"/>
      <color indexed="8"/>
      <name val="Tahoma"/>
      <family val="2"/>
    </font>
    <font>
      <sz val="8"/>
      <color indexed="8"/>
      <name val="Tahoma"/>
      <family val="2"/>
    </font>
    <font>
      <sz val="9"/>
      <color indexed="8"/>
      <name val="Arial"/>
      <family val="2"/>
    </font>
    <font>
      <b/>
      <sz val="9"/>
      <color indexed="8"/>
      <name val="Arial"/>
      <family val="2"/>
    </font>
    <font>
      <b/>
      <sz val="10"/>
      <name val="Arial"/>
      <family val="2"/>
    </font>
    <font>
      <b/>
      <sz val="8"/>
      <name val="Arial"/>
      <family val="2"/>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5">
    <xf numFmtId="164" fontId="0" fillId="0" borderId="0" xfId="0" applyAlignment="1">
      <alignment/>
    </xf>
    <xf numFmtId="164" fontId="1" fillId="0" borderId="0" xfId="0" applyFont="1" applyAlignment="1">
      <alignment horizontal="left"/>
    </xf>
    <xf numFmtId="164" fontId="1" fillId="0" borderId="0" xfId="0" applyFont="1" applyFill="1" applyAlignment="1">
      <alignment/>
    </xf>
    <xf numFmtId="164" fontId="1" fillId="0" borderId="0" xfId="0" applyFont="1" applyFill="1" applyAlignment="1">
      <alignment horizontal="center"/>
    </xf>
    <xf numFmtId="164" fontId="1" fillId="0" borderId="0" xfId="0" applyFont="1" applyAlignment="1">
      <alignment/>
    </xf>
    <xf numFmtId="165" fontId="1" fillId="0" borderId="0" xfId="0" applyNumberFormat="1" applyFont="1" applyAlignment="1">
      <alignment/>
    </xf>
    <xf numFmtId="164" fontId="1" fillId="0" borderId="0" xfId="0" applyFont="1" applyAlignment="1">
      <alignment horizontal="center"/>
    </xf>
    <xf numFmtId="164" fontId="2" fillId="0" borderId="1" xfId="0" applyFont="1" applyBorder="1" applyAlignment="1">
      <alignment horizontal="left"/>
    </xf>
    <xf numFmtId="164" fontId="2" fillId="0" borderId="1" xfId="0" applyFont="1" applyFill="1" applyBorder="1" applyAlignment="1">
      <alignment/>
    </xf>
    <xf numFmtId="164" fontId="2" fillId="0" borderId="1" xfId="0" applyFont="1" applyFill="1" applyBorder="1" applyAlignment="1">
      <alignment horizontal="center"/>
    </xf>
    <xf numFmtId="164" fontId="2" fillId="0" borderId="1" xfId="0" applyFont="1" applyBorder="1" applyAlignment="1">
      <alignment horizontal="center"/>
    </xf>
    <xf numFmtId="165" fontId="2" fillId="0" borderId="1" xfId="0" applyNumberFormat="1" applyFont="1" applyBorder="1" applyAlignment="1">
      <alignment horizontal="center"/>
    </xf>
    <xf numFmtId="164" fontId="2" fillId="0" borderId="1" xfId="0" applyFont="1" applyFill="1" applyBorder="1" applyAlignment="1">
      <alignment horizontal="left"/>
    </xf>
    <xf numFmtId="164" fontId="1" fillId="0" borderId="1" xfId="0" applyFont="1" applyFill="1" applyBorder="1" applyAlignment="1">
      <alignment horizontal="left"/>
    </xf>
    <xf numFmtId="166" fontId="1" fillId="0" borderId="1" xfId="0" applyNumberFormat="1" applyFont="1" applyBorder="1" applyAlignment="1">
      <alignment horizontal="left"/>
    </xf>
    <xf numFmtId="164" fontId="1" fillId="0" borderId="1" xfId="0" applyFont="1" applyFill="1" applyBorder="1" applyAlignment="1">
      <alignment/>
    </xf>
    <xf numFmtId="164" fontId="1" fillId="0" borderId="1" xfId="0" applyFont="1" applyFill="1" applyBorder="1" applyAlignment="1">
      <alignment horizontal="center"/>
    </xf>
    <xf numFmtId="165" fontId="1" fillId="0" borderId="1" xfId="0" applyNumberFormat="1" applyFont="1" applyBorder="1" applyAlignment="1">
      <alignment horizontal="center"/>
    </xf>
    <xf numFmtId="164" fontId="1" fillId="0" borderId="1" xfId="0" applyFont="1" applyBorder="1" applyAlignment="1">
      <alignment horizontal="center"/>
    </xf>
    <xf numFmtId="165" fontId="1" fillId="0" borderId="1" xfId="0" applyNumberFormat="1" applyFont="1" applyFill="1" applyBorder="1" applyAlignment="1">
      <alignment horizontal="center"/>
    </xf>
    <xf numFmtId="164" fontId="1" fillId="0" borderId="1" xfId="0" applyNumberFormat="1" applyFont="1" applyFill="1" applyBorder="1" applyAlignment="1">
      <alignment horizontal="left"/>
    </xf>
    <xf numFmtId="165" fontId="1" fillId="0" borderId="1" xfId="0" applyNumberFormat="1" applyFont="1" applyFill="1" applyBorder="1" applyAlignment="1">
      <alignment/>
    </xf>
    <xf numFmtId="164" fontId="2" fillId="0" borderId="1" xfId="0" applyNumberFormat="1" applyFont="1" applyFill="1" applyBorder="1" applyAlignment="1">
      <alignment horizontal="left"/>
    </xf>
    <xf numFmtId="166" fontId="2" fillId="0" borderId="1" xfId="0" applyNumberFormat="1" applyFont="1" applyBorder="1" applyAlignment="1">
      <alignment horizontal="left"/>
    </xf>
    <xf numFmtId="165" fontId="2" fillId="0" borderId="1" xfId="0" applyNumberFormat="1" applyFont="1" applyFill="1" applyBorder="1" applyAlignment="1">
      <alignment horizontal="center"/>
    </xf>
    <xf numFmtId="164" fontId="2" fillId="0" borderId="0" xfId="0" applyFont="1" applyAlignment="1">
      <alignment/>
    </xf>
    <xf numFmtId="164" fontId="0" fillId="0" borderId="0" xfId="0" applyAlignment="1">
      <alignment horizontal="left"/>
    </xf>
    <xf numFmtId="164" fontId="0" fillId="0" borderId="0" xfId="0" applyAlignment="1">
      <alignment horizontal="center"/>
    </xf>
    <xf numFmtId="164" fontId="0" fillId="0" borderId="0" xfId="0" applyFont="1" applyFill="1" applyAlignment="1">
      <alignment/>
    </xf>
    <xf numFmtId="165" fontId="0" fillId="0" borderId="0" xfId="0" applyNumberFormat="1" applyAlignment="1">
      <alignment/>
    </xf>
    <xf numFmtId="164" fontId="7" fillId="0" borderId="1" xfId="0" applyFont="1" applyBorder="1" applyAlignment="1">
      <alignment horizontal="left"/>
    </xf>
    <xf numFmtId="164" fontId="7" fillId="0" borderId="1" xfId="0" applyFont="1" applyBorder="1" applyAlignment="1">
      <alignment/>
    </xf>
    <xf numFmtId="164" fontId="7" fillId="0" borderId="1" xfId="0" applyFont="1" applyBorder="1" applyAlignment="1">
      <alignment horizontal="center"/>
    </xf>
    <xf numFmtId="164" fontId="7" fillId="0" borderId="1" xfId="0" applyFont="1" applyFill="1" applyBorder="1" applyAlignment="1">
      <alignment horizontal="center"/>
    </xf>
    <xf numFmtId="165" fontId="7" fillId="0" borderId="1" xfId="0" applyNumberFormat="1" applyFont="1" applyBorder="1" applyAlignment="1">
      <alignment horizontal="center"/>
    </xf>
    <xf numFmtId="164" fontId="7" fillId="0" borderId="0" xfId="0" applyFont="1" applyAlignment="1">
      <alignment horizontal="center"/>
    </xf>
    <xf numFmtId="164" fontId="0" fillId="0" borderId="1" xfId="0" applyFont="1" applyFill="1" applyBorder="1" applyAlignment="1">
      <alignment horizontal="left"/>
    </xf>
    <xf numFmtId="166" fontId="0" fillId="0" borderId="1" xfId="0" applyNumberFormat="1" applyBorder="1" applyAlignment="1">
      <alignment horizontal="left"/>
    </xf>
    <xf numFmtId="164" fontId="0" fillId="2" borderId="1" xfId="0" applyFont="1" applyFill="1" applyBorder="1" applyAlignment="1">
      <alignment/>
    </xf>
    <xf numFmtId="164" fontId="0" fillId="2" borderId="1" xfId="0" applyFill="1" applyBorder="1" applyAlignment="1">
      <alignment horizontal="center"/>
    </xf>
    <xf numFmtId="164" fontId="0" fillId="0" borderId="1" xfId="0" applyFont="1" applyFill="1" applyBorder="1" applyAlignment="1">
      <alignment horizontal="center"/>
    </xf>
    <xf numFmtId="165" fontId="0" fillId="0" borderId="1" xfId="0" applyNumberFormat="1" applyFont="1" applyBorder="1" applyAlignment="1">
      <alignment horizontal="center"/>
    </xf>
    <xf numFmtId="164" fontId="0" fillId="0" borderId="1" xfId="0" applyBorder="1" applyAlignment="1">
      <alignment horizontal="center"/>
    </xf>
    <xf numFmtId="165" fontId="0" fillId="0" borderId="1" xfId="0" applyNumberFormat="1" applyBorder="1" applyAlignment="1">
      <alignment horizontal="center"/>
    </xf>
    <xf numFmtId="165" fontId="0" fillId="0" borderId="1" xfId="0" applyNumberFormat="1" applyFont="1" applyFill="1" applyBorder="1" applyAlignment="1">
      <alignment horizontal="center"/>
    </xf>
    <xf numFmtId="164" fontId="0" fillId="3" borderId="1" xfId="0" applyFill="1" applyBorder="1" applyAlignment="1">
      <alignment/>
    </xf>
    <xf numFmtId="164" fontId="7" fillId="0" borderId="2" xfId="0" applyFont="1" applyFill="1" applyBorder="1" applyAlignment="1">
      <alignment horizontal="center"/>
    </xf>
    <xf numFmtId="164" fontId="0" fillId="0" borderId="1" xfId="0" applyNumberFormat="1" applyFont="1" applyFill="1" applyBorder="1" applyAlignment="1">
      <alignment horizontal="left"/>
    </xf>
    <xf numFmtId="164" fontId="0" fillId="4" borderId="1" xfId="0" applyFont="1" applyFill="1" applyBorder="1" applyAlignment="1">
      <alignment/>
    </xf>
    <xf numFmtId="164" fontId="0" fillId="4" borderId="1" xfId="0" applyFont="1" applyFill="1" applyBorder="1" applyAlignment="1">
      <alignment horizontal="center"/>
    </xf>
    <xf numFmtId="164" fontId="0" fillId="5" borderId="1" xfId="0" applyFill="1" applyBorder="1" applyAlignment="1">
      <alignment/>
    </xf>
    <xf numFmtId="164" fontId="7" fillId="0" borderId="0" xfId="0" applyFont="1" applyFill="1" applyBorder="1" applyAlignment="1">
      <alignment horizontal="center"/>
    </xf>
    <xf numFmtId="164" fontId="0" fillId="2" borderId="1" xfId="0" applyFont="1" applyFill="1" applyBorder="1" applyAlignment="1">
      <alignment horizontal="center"/>
    </xf>
    <xf numFmtId="164" fontId="0" fillId="4" borderId="1" xfId="0" applyFill="1" applyBorder="1" applyAlignment="1">
      <alignment/>
    </xf>
    <xf numFmtId="165" fontId="0" fillId="6" borderId="1" xfId="0" applyNumberFormat="1" applyFill="1" applyBorder="1" applyAlignment="1">
      <alignment/>
    </xf>
    <xf numFmtId="164" fontId="0" fillId="5" borderId="1" xfId="0" applyFill="1" applyBorder="1" applyAlignment="1">
      <alignment horizontal="center"/>
    </xf>
    <xf numFmtId="164" fontId="0" fillId="5" borderId="1" xfId="0" applyFont="1" applyFill="1" applyBorder="1" applyAlignment="1">
      <alignment horizontal="center"/>
    </xf>
    <xf numFmtId="164" fontId="0" fillId="5" borderId="1" xfId="0" applyFont="1" applyFill="1" applyBorder="1" applyAlignment="1">
      <alignment/>
    </xf>
    <xf numFmtId="164" fontId="0" fillId="3" borderId="1" xfId="0" applyFont="1" applyFill="1" applyBorder="1" applyAlignment="1">
      <alignment/>
    </xf>
    <xf numFmtId="164" fontId="0" fillId="3" borderId="1" xfId="0" applyFont="1" applyFill="1" applyBorder="1" applyAlignment="1">
      <alignment horizontal="center"/>
    </xf>
    <xf numFmtId="164" fontId="0" fillId="0" borderId="1" xfId="0" applyFont="1" applyBorder="1" applyAlignment="1">
      <alignment horizontal="center"/>
    </xf>
    <xf numFmtId="164" fontId="0" fillId="0" borderId="1" xfId="0" applyFont="1" applyBorder="1" applyAlignment="1">
      <alignment horizontal="left"/>
    </xf>
    <xf numFmtId="166" fontId="0" fillId="0" borderId="1" xfId="0" applyNumberFormat="1" applyFont="1" applyBorder="1" applyAlignment="1">
      <alignment horizontal="left"/>
    </xf>
    <xf numFmtId="164" fontId="0" fillId="0" borderId="1" xfId="0" applyBorder="1" applyAlignment="1">
      <alignment/>
    </xf>
    <xf numFmtId="165" fontId="0" fillId="0" borderId="1" xfId="0" applyNumberFormat="1" applyBorder="1" applyAlignment="1">
      <alignment/>
    </xf>
    <xf numFmtId="165" fontId="0" fillId="0" borderId="0" xfId="0" applyNumberFormat="1" applyFill="1" applyBorder="1" applyAlignment="1">
      <alignment/>
    </xf>
    <xf numFmtId="165" fontId="7" fillId="0" borderId="0" xfId="0" applyNumberFormat="1" applyFont="1" applyAlignment="1">
      <alignment/>
    </xf>
    <xf numFmtId="165" fontId="0" fillId="0" borderId="0" xfId="0" applyNumberFormat="1" applyFont="1" applyFill="1" applyAlignment="1">
      <alignment horizontal="center"/>
    </xf>
    <xf numFmtId="165" fontId="0" fillId="0" borderId="0" xfId="0" applyNumberFormat="1" applyFont="1" applyAlignment="1">
      <alignment horizontal="center"/>
    </xf>
    <xf numFmtId="165" fontId="0" fillId="0" borderId="0" xfId="0" applyNumberFormat="1" applyAlignment="1">
      <alignment horizontal="center"/>
    </xf>
    <xf numFmtId="164" fontId="7" fillId="0" borderId="0" xfId="0" applyFont="1" applyAlignment="1">
      <alignment/>
    </xf>
    <xf numFmtId="164" fontId="7" fillId="0" borderId="0" xfId="0" applyFont="1" applyFill="1" applyAlignment="1">
      <alignment/>
    </xf>
    <xf numFmtId="164" fontId="7" fillId="0" borderId="3" xfId="0" applyFont="1" applyBorder="1" applyAlignment="1">
      <alignment horizontal="center"/>
    </xf>
    <xf numFmtId="164" fontId="7" fillId="0" borderId="3" xfId="0" applyFont="1" applyFill="1" applyBorder="1" applyAlignment="1">
      <alignment horizontal="center"/>
    </xf>
    <xf numFmtId="164" fontId="0" fillId="6" borderId="1" xfId="0" applyFont="1" applyFill="1" applyBorder="1" applyAlignment="1">
      <alignment horizontal="center"/>
    </xf>
    <xf numFmtId="166" fontId="0" fillId="0" borderId="1" xfId="0" applyNumberFormat="1" applyFont="1" applyFill="1" applyBorder="1" applyAlignment="1">
      <alignment horizontal="left"/>
    </xf>
    <xf numFmtId="164" fontId="0" fillId="0" borderId="1" xfId="0" applyFill="1" applyBorder="1" applyAlignment="1">
      <alignment horizontal="left"/>
    </xf>
    <xf numFmtId="164" fontId="0" fillId="0" borderId="1" xfId="0" applyFill="1" applyBorder="1" applyAlignment="1">
      <alignment/>
    </xf>
    <xf numFmtId="164" fontId="0" fillId="0" borderId="1" xfId="0" applyFill="1" applyBorder="1" applyAlignment="1">
      <alignment horizontal="center"/>
    </xf>
    <xf numFmtId="166" fontId="0" fillId="0" borderId="1" xfId="0" applyNumberFormat="1" applyFill="1" applyBorder="1" applyAlignment="1">
      <alignment horizontal="left"/>
    </xf>
    <xf numFmtId="164" fontId="0" fillId="0" borderId="1" xfId="0" applyFont="1" applyFill="1" applyBorder="1" applyAlignment="1">
      <alignment/>
    </xf>
    <xf numFmtId="164" fontId="0" fillId="0" borderId="0" xfId="0" applyFill="1" applyAlignment="1">
      <alignment/>
    </xf>
    <xf numFmtId="164" fontId="0" fillId="0" borderId="4" xfId="0" applyBorder="1" applyAlignment="1">
      <alignment horizontal="center"/>
    </xf>
    <xf numFmtId="164" fontId="0" fillId="0" borderId="4" xfId="0" applyBorder="1" applyAlignment="1">
      <alignment/>
    </xf>
    <xf numFmtId="164" fontId="0" fillId="0" borderId="0" xfId="0" applyBorder="1" applyAlignment="1">
      <alignment/>
    </xf>
    <xf numFmtId="164" fontId="0" fillId="0" borderId="5" xfId="0" applyBorder="1" applyAlignment="1">
      <alignment/>
    </xf>
    <xf numFmtId="164" fontId="0" fillId="0" borderId="6" xfId="0" applyFont="1" applyBorder="1" applyAlignment="1">
      <alignment/>
    </xf>
    <xf numFmtId="164" fontId="0" fillId="0" borderId="7" xfId="0" applyFont="1" applyBorder="1" applyAlignment="1">
      <alignment/>
    </xf>
    <xf numFmtId="164" fontId="7" fillId="0" borderId="8" xfId="0" applyFont="1" applyBorder="1" applyAlignment="1">
      <alignment/>
    </xf>
    <xf numFmtId="164" fontId="7" fillId="0" borderId="8" xfId="0" applyFont="1" applyBorder="1" applyAlignment="1">
      <alignment horizontal="center"/>
    </xf>
    <xf numFmtId="164" fontId="0" fillId="0" borderId="2" xfId="0" applyBorder="1" applyAlignment="1">
      <alignment horizontal="left"/>
    </xf>
    <xf numFmtId="164" fontId="0" fillId="0" borderId="9" xfId="0" applyFont="1" applyBorder="1" applyAlignment="1">
      <alignment horizontal="left"/>
    </xf>
    <xf numFmtId="166" fontId="0" fillId="0" borderId="5" xfId="0" applyNumberFormat="1" applyFont="1" applyBorder="1" applyAlignment="1">
      <alignment horizontal="center"/>
    </xf>
    <xf numFmtId="164" fontId="0" fillId="0" borderId="0" xfId="0" applyBorder="1" applyAlignment="1">
      <alignment horizontal="left"/>
    </xf>
    <xf numFmtId="164" fontId="0" fillId="0" borderId="8" xfId="0" applyBorder="1" applyAlignment="1">
      <alignment/>
    </xf>
    <xf numFmtId="164" fontId="0" fillId="0" borderId="8" xfId="0" applyBorder="1" applyAlignment="1">
      <alignment horizontal="center"/>
    </xf>
    <xf numFmtId="164" fontId="0" fillId="0" borderId="2" xfId="0" applyFill="1" applyBorder="1" applyAlignment="1">
      <alignment horizontal="left"/>
    </xf>
    <xf numFmtId="164" fontId="0" fillId="0" borderId="0" xfId="0" applyFill="1" applyBorder="1" applyAlignment="1">
      <alignment horizontal="left"/>
    </xf>
    <xf numFmtId="164" fontId="0" fillId="0" borderId="9" xfId="0" applyFont="1" applyFill="1" applyBorder="1" applyAlignment="1">
      <alignment horizontal="left"/>
    </xf>
    <xf numFmtId="166" fontId="0" fillId="0" borderId="8" xfId="0" applyNumberFormat="1" applyFont="1" applyFill="1" applyBorder="1" applyAlignment="1">
      <alignment horizontal="center"/>
    </xf>
    <xf numFmtId="164" fontId="0" fillId="0" borderId="10" xfId="0" applyFill="1" applyBorder="1" applyAlignment="1">
      <alignment horizontal="left"/>
    </xf>
    <xf numFmtId="164" fontId="0" fillId="0" borderId="8" xfId="0" applyBorder="1" applyAlignment="1">
      <alignment horizontal="left"/>
    </xf>
    <xf numFmtId="164" fontId="0" fillId="0" borderId="11" xfId="0" applyFont="1" applyFill="1" applyBorder="1" applyAlignment="1">
      <alignment horizontal="left"/>
    </xf>
    <xf numFmtId="164" fontId="0" fillId="0" borderId="0" xfId="0" applyBorder="1" applyAlignment="1">
      <alignment horizontal="center"/>
    </xf>
    <xf numFmtId="166" fontId="0" fillId="0" borderId="8"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L52"/>
  <sheetViews>
    <sheetView tabSelected="1"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28125" style="1" customWidth="1"/>
    <col min="2" max="2" width="7.00390625" style="1" customWidth="1"/>
    <col min="3" max="3" width="18.28125" style="2" customWidth="1"/>
    <col min="4" max="4" width="8.7109375" style="3" customWidth="1"/>
    <col min="5" max="5" width="6.140625" style="3" customWidth="1"/>
    <col min="6" max="6" width="6.421875" style="2" customWidth="1"/>
    <col min="7" max="7" width="10.421875" style="4" customWidth="1"/>
    <col min="8" max="8" width="4.8515625" style="4" customWidth="1"/>
    <col min="9" max="9" width="13.57421875" style="5" customWidth="1"/>
    <col min="10" max="10" width="15.8515625" style="6" customWidth="1"/>
    <col min="11" max="11" width="9.421875" style="4" customWidth="1"/>
    <col min="12" max="12" width="24.8515625" style="2" customWidth="1"/>
    <col min="13" max="16384" width="8.8515625" style="4" customWidth="1"/>
  </cols>
  <sheetData>
    <row r="1" spans="1:12" ht="12.75">
      <c r="A1" s="7" t="s">
        <v>0</v>
      </c>
      <c r="B1" s="7" t="s">
        <v>1</v>
      </c>
      <c r="C1" s="8" t="s">
        <v>2</v>
      </c>
      <c r="D1" s="9" t="s">
        <v>3</v>
      </c>
      <c r="E1" s="9" t="s">
        <v>4</v>
      </c>
      <c r="F1" s="9" t="s">
        <v>5</v>
      </c>
      <c r="G1" s="10" t="s">
        <v>6</v>
      </c>
      <c r="H1" s="10" t="s">
        <v>7</v>
      </c>
      <c r="I1" s="11" t="s">
        <v>8</v>
      </c>
      <c r="J1" s="9" t="s">
        <v>9</v>
      </c>
      <c r="K1" s="10" t="s">
        <v>10</v>
      </c>
      <c r="L1" s="12" t="s">
        <v>11</v>
      </c>
    </row>
    <row r="2" spans="1:12" ht="10.5">
      <c r="A2" s="13">
        <v>1</v>
      </c>
      <c r="B2" s="14">
        <v>39179</v>
      </c>
      <c r="C2" s="15" t="s">
        <v>12</v>
      </c>
      <c r="D2" s="16" t="s">
        <v>13</v>
      </c>
      <c r="E2" s="16" t="s">
        <v>13</v>
      </c>
      <c r="F2" s="16" t="s">
        <v>14</v>
      </c>
      <c r="G2" s="17">
        <f aca="true" t="shared" si="0" ref="G2:G27">J2/H2</f>
        <v>4.057142857142857</v>
      </c>
      <c r="H2" s="18">
        <v>35</v>
      </c>
      <c r="I2" s="17">
        <v>0</v>
      </c>
      <c r="J2" s="19">
        <f>92+50</f>
        <v>142</v>
      </c>
      <c r="K2" s="17">
        <v>0</v>
      </c>
      <c r="L2" s="15" t="s">
        <v>15</v>
      </c>
    </row>
    <row r="3" spans="1:12" ht="10.5">
      <c r="A3" s="20">
        <f>B3-B2</f>
        <v>5</v>
      </c>
      <c r="B3" s="14">
        <f aca="true" t="shared" si="1" ref="B3:B25">B2+ODD(G2)</f>
        <v>39184</v>
      </c>
      <c r="C3" s="15" t="s">
        <v>16</v>
      </c>
      <c r="D3" s="16">
        <v>88045</v>
      </c>
      <c r="E3" s="16" t="s">
        <v>17</v>
      </c>
      <c r="F3" s="16" t="s">
        <v>14</v>
      </c>
      <c r="G3" s="17">
        <f t="shared" si="0"/>
        <v>1.457142857142857</v>
      </c>
      <c r="H3" s="18">
        <v>35</v>
      </c>
      <c r="I3" s="17">
        <v>0</v>
      </c>
      <c r="J3" s="19">
        <v>51</v>
      </c>
      <c r="K3" s="17">
        <f aca="true" t="shared" si="2" ref="K3:K52">K2+J2</f>
        <v>142</v>
      </c>
      <c r="L3" s="15"/>
    </row>
    <row r="4" spans="1:12" ht="10.5">
      <c r="A4" s="20">
        <f>B4-B3+A3</f>
        <v>8</v>
      </c>
      <c r="B4" s="14">
        <f t="shared" si="1"/>
        <v>39187</v>
      </c>
      <c r="C4" s="15" t="s">
        <v>18</v>
      </c>
      <c r="D4" s="16">
        <v>88061</v>
      </c>
      <c r="E4" s="16" t="s">
        <v>19</v>
      </c>
      <c r="F4" s="16" t="s">
        <v>14</v>
      </c>
      <c r="G4" s="17">
        <f t="shared" si="0"/>
        <v>4.859999999999999</v>
      </c>
      <c r="H4" s="18">
        <v>35</v>
      </c>
      <c r="I4" s="17">
        <v>0</v>
      </c>
      <c r="J4" s="19">
        <f>47.3+122.8</f>
        <v>170.1</v>
      </c>
      <c r="K4" s="17">
        <f t="shared" si="2"/>
        <v>193</v>
      </c>
      <c r="L4" s="21" t="s">
        <v>20</v>
      </c>
    </row>
    <row r="5" spans="1:12" ht="10.5">
      <c r="A5" s="20">
        <f aca="true" t="shared" si="3" ref="A5:A25">B5-B4+A4</f>
        <v>13</v>
      </c>
      <c r="B5" s="14">
        <f t="shared" si="1"/>
        <v>39192</v>
      </c>
      <c r="C5" s="15" t="s">
        <v>21</v>
      </c>
      <c r="D5" s="16">
        <v>87827</v>
      </c>
      <c r="E5" s="16" t="s">
        <v>17</v>
      </c>
      <c r="F5" s="16" t="s">
        <v>14</v>
      </c>
      <c r="G5" s="17">
        <f t="shared" si="0"/>
        <v>2.5714285714285716</v>
      </c>
      <c r="H5" s="18">
        <v>35</v>
      </c>
      <c r="I5" s="17">
        <v>0</v>
      </c>
      <c r="J5" s="19">
        <v>90</v>
      </c>
      <c r="K5" s="17">
        <f t="shared" si="2"/>
        <v>363.1</v>
      </c>
      <c r="L5" s="15"/>
    </row>
    <row r="6" spans="1:12" ht="10.5">
      <c r="A6" s="20">
        <f t="shared" si="3"/>
        <v>16</v>
      </c>
      <c r="B6" s="14">
        <f t="shared" si="1"/>
        <v>39195</v>
      </c>
      <c r="C6" s="15" t="s">
        <v>22</v>
      </c>
      <c r="D6" s="16">
        <v>87020</v>
      </c>
      <c r="E6" s="16" t="s">
        <v>19</v>
      </c>
      <c r="F6" s="16" t="s">
        <v>14</v>
      </c>
      <c r="G6" s="17">
        <f t="shared" si="0"/>
        <v>3.36</v>
      </c>
      <c r="H6" s="18">
        <v>35</v>
      </c>
      <c r="I6" s="17">
        <v>0</v>
      </c>
      <c r="J6" s="19">
        <v>117.6</v>
      </c>
      <c r="K6" s="17">
        <f t="shared" si="2"/>
        <v>453.1</v>
      </c>
      <c r="L6" s="15"/>
    </row>
    <row r="7" spans="1:12" ht="10.5">
      <c r="A7" s="20">
        <f t="shared" si="3"/>
        <v>21</v>
      </c>
      <c r="B7" s="14">
        <f t="shared" si="1"/>
        <v>39200</v>
      </c>
      <c r="C7" s="15" t="s">
        <v>23</v>
      </c>
      <c r="D7" s="16">
        <v>87013</v>
      </c>
      <c r="E7" s="16" t="s">
        <v>19</v>
      </c>
      <c r="F7" s="16" t="s">
        <v>14</v>
      </c>
      <c r="G7" s="17">
        <f t="shared" si="0"/>
        <v>1.5571428571428572</v>
      </c>
      <c r="H7" s="18">
        <v>35</v>
      </c>
      <c r="I7" s="17">
        <v>0</v>
      </c>
      <c r="J7" s="19">
        <v>54.5</v>
      </c>
      <c r="K7" s="17">
        <f t="shared" si="2"/>
        <v>570.7</v>
      </c>
      <c r="L7" s="15" t="s">
        <v>24</v>
      </c>
    </row>
    <row r="8" spans="1:12" ht="10.5">
      <c r="A8" s="20">
        <f t="shared" si="3"/>
        <v>24</v>
      </c>
      <c r="B8" s="14">
        <f t="shared" si="1"/>
        <v>39203</v>
      </c>
      <c r="C8" s="15" t="s">
        <v>25</v>
      </c>
      <c r="D8" s="16" t="s">
        <v>26</v>
      </c>
      <c r="E8" s="16" t="s">
        <v>17</v>
      </c>
      <c r="F8" s="16" t="s">
        <v>14</v>
      </c>
      <c r="G8" s="17">
        <f t="shared" si="0"/>
        <v>2.5142857142857142</v>
      </c>
      <c r="H8" s="18">
        <v>35</v>
      </c>
      <c r="I8" s="17">
        <v>0</v>
      </c>
      <c r="J8" s="19">
        <v>88</v>
      </c>
      <c r="K8" s="17">
        <f t="shared" si="2"/>
        <v>625.2</v>
      </c>
      <c r="L8" s="15" t="s">
        <v>27</v>
      </c>
    </row>
    <row r="9" spans="1:12" ht="10.5">
      <c r="A9" s="20">
        <f t="shared" si="3"/>
        <v>27</v>
      </c>
      <c r="B9" s="14">
        <f t="shared" si="1"/>
        <v>39206</v>
      </c>
      <c r="C9" s="15" t="s">
        <v>28</v>
      </c>
      <c r="D9" s="16">
        <v>87520</v>
      </c>
      <c r="E9" s="16" t="s">
        <v>17</v>
      </c>
      <c r="F9" s="16" t="s">
        <v>14</v>
      </c>
      <c r="G9" s="17">
        <f t="shared" si="0"/>
        <v>3.04</v>
      </c>
      <c r="H9" s="18">
        <v>25</v>
      </c>
      <c r="I9" s="17">
        <v>8</v>
      </c>
      <c r="J9" s="19">
        <v>76</v>
      </c>
      <c r="K9" s="17">
        <f t="shared" si="2"/>
        <v>713.2</v>
      </c>
      <c r="L9" s="15" t="s">
        <v>29</v>
      </c>
    </row>
    <row r="10" spans="1:12" ht="10.5">
      <c r="A10" s="20">
        <f t="shared" si="3"/>
        <v>32</v>
      </c>
      <c r="B10" s="14">
        <f t="shared" si="1"/>
        <v>39211</v>
      </c>
      <c r="C10" s="15" t="s">
        <v>30</v>
      </c>
      <c r="D10" s="16">
        <v>81147</v>
      </c>
      <c r="E10" s="16" t="s">
        <v>19</v>
      </c>
      <c r="F10" s="16" t="s">
        <v>31</v>
      </c>
      <c r="G10" s="17">
        <f t="shared" si="0"/>
        <v>4.68</v>
      </c>
      <c r="H10" s="18">
        <v>25</v>
      </c>
      <c r="I10" s="17">
        <v>25</v>
      </c>
      <c r="J10" s="19">
        <v>117</v>
      </c>
      <c r="K10" s="17">
        <f t="shared" si="2"/>
        <v>789.2</v>
      </c>
      <c r="L10" s="15" t="s">
        <v>32</v>
      </c>
    </row>
    <row r="11" spans="1:12" ht="10.5">
      <c r="A11" s="20">
        <f t="shared" si="3"/>
        <v>37</v>
      </c>
      <c r="B11" s="14">
        <f t="shared" si="1"/>
        <v>39216</v>
      </c>
      <c r="C11" s="15" t="s">
        <v>33</v>
      </c>
      <c r="D11" s="16">
        <v>81235</v>
      </c>
      <c r="E11" s="16" t="s">
        <v>19</v>
      </c>
      <c r="F11" s="16" t="s">
        <v>31</v>
      </c>
      <c r="G11" s="19">
        <f t="shared" si="0"/>
        <v>3.8480000000000003</v>
      </c>
      <c r="H11" s="18">
        <v>25</v>
      </c>
      <c r="I11" s="17">
        <v>25</v>
      </c>
      <c r="J11" s="19">
        <v>96.2</v>
      </c>
      <c r="K11" s="17">
        <f t="shared" si="2"/>
        <v>906.2</v>
      </c>
      <c r="L11" s="15" t="s">
        <v>34</v>
      </c>
    </row>
    <row r="12" spans="1:12" ht="10.5">
      <c r="A12" s="20">
        <f t="shared" si="3"/>
        <v>42</v>
      </c>
      <c r="B12" s="14">
        <f t="shared" si="1"/>
        <v>39221</v>
      </c>
      <c r="C12" s="15" t="s">
        <v>35</v>
      </c>
      <c r="D12" s="16">
        <v>81201</v>
      </c>
      <c r="E12" s="16" t="s">
        <v>17</v>
      </c>
      <c r="F12" s="16" t="s">
        <v>31</v>
      </c>
      <c r="G12" s="17">
        <f t="shared" si="0"/>
        <v>3.24</v>
      </c>
      <c r="H12" s="18">
        <v>25</v>
      </c>
      <c r="I12" s="17">
        <v>20</v>
      </c>
      <c r="J12" s="19">
        <v>81</v>
      </c>
      <c r="K12" s="17">
        <f t="shared" si="2"/>
        <v>1002.4000000000001</v>
      </c>
      <c r="L12" s="15" t="s">
        <v>36</v>
      </c>
    </row>
    <row r="13" spans="1:12" ht="10.5">
      <c r="A13" s="20">
        <f t="shared" si="3"/>
        <v>47</v>
      </c>
      <c r="B13" s="14">
        <f t="shared" si="1"/>
        <v>39226</v>
      </c>
      <c r="C13" s="15" t="s">
        <v>37</v>
      </c>
      <c r="D13" s="16">
        <v>81251</v>
      </c>
      <c r="E13" s="16" t="s">
        <v>17</v>
      </c>
      <c r="F13" s="16" t="s">
        <v>31</v>
      </c>
      <c r="G13" s="17">
        <f t="shared" si="0"/>
        <v>2.1714285714285713</v>
      </c>
      <c r="H13" s="18">
        <v>35</v>
      </c>
      <c r="I13" s="17">
        <v>2</v>
      </c>
      <c r="J13" s="19">
        <v>76</v>
      </c>
      <c r="K13" s="17">
        <f t="shared" si="2"/>
        <v>1083.4</v>
      </c>
      <c r="L13" s="15" t="s">
        <v>38</v>
      </c>
    </row>
    <row r="14" spans="1:12" ht="10.5">
      <c r="A14" s="20">
        <f t="shared" si="3"/>
        <v>50</v>
      </c>
      <c r="B14" s="14">
        <f t="shared" si="1"/>
        <v>39229</v>
      </c>
      <c r="C14" s="15" t="s">
        <v>39</v>
      </c>
      <c r="D14" s="16" t="s">
        <v>40</v>
      </c>
      <c r="E14" s="16" t="s">
        <v>19</v>
      </c>
      <c r="F14" s="16" t="s">
        <v>31</v>
      </c>
      <c r="G14" s="17">
        <f t="shared" si="0"/>
        <v>2.3285714285714287</v>
      </c>
      <c r="H14" s="18">
        <v>35</v>
      </c>
      <c r="I14" s="17">
        <v>0</v>
      </c>
      <c r="J14" s="19">
        <v>81.5</v>
      </c>
      <c r="K14" s="17">
        <f t="shared" si="2"/>
        <v>1159.4</v>
      </c>
      <c r="L14" s="15"/>
    </row>
    <row r="15" spans="1:12" ht="10.5">
      <c r="A15" s="20">
        <f t="shared" si="3"/>
        <v>53</v>
      </c>
      <c r="B15" s="14">
        <f t="shared" si="1"/>
        <v>39232</v>
      </c>
      <c r="C15" s="15" t="s">
        <v>41</v>
      </c>
      <c r="D15" s="16">
        <v>80447</v>
      </c>
      <c r="E15" s="16" t="s">
        <v>19</v>
      </c>
      <c r="F15" s="16" t="s">
        <v>31</v>
      </c>
      <c r="G15" s="19">
        <f t="shared" si="0"/>
        <v>2.257142857142857</v>
      </c>
      <c r="H15" s="18">
        <v>35</v>
      </c>
      <c r="I15" s="17">
        <v>0</v>
      </c>
      <c r="J15" s="19">
        <v>79</v>
      </c>
      <c r="K15" s="17">
        <f t="shared" si="2"/>
        <v>1240.9</v>
      </c>
      <c r="L15" s="15"/>
    </row>
    <row r="16" spans="1:12" ht="10.5">
      <c r="A16" s="20">
        <f t="shared" si="3"/>
        <v>56</v>
      </c>
      <c r="B16" s="14">
        <f t="shared" si="1"/>
        <v>39235</v>
      </c>
      <c r="C16" s="15" t="s">
        <v>42</v>
      </c>
      <c r="D16" s="16">
        <v>80487</v>
      </c>
      <c r="E16" s="16" t="s">
        <v>19</v>
      </c>
      <c r="F16" s="16" t="s">
        <v>31</v>
      </c>
      <c r="G16" s="17">
        <f t="shared" si="0"/>
        <v>4.511428571428571</v>
      </c>
      <c r="H16" s="18">
        <v>35</v>
      </c>
      <c r="I16" s="17">
        <v>18</v>
      </c>
      <c r="J16" s="19">
        <f>81.3+76.6</f>
        <v>157.89999999999998</v>
      </c>
      <c r="K16" s="17">
        <f t="shared" si="2"/>
        <v>1319.9</v>
      </c>
      <c r="L16" s="15"/>
    </row>
    <row r="17" spans="1:12" ht="10.5">
      <c r="A17" s="20">
        <f t="shared" si="3"/>
        <v>61</v>
      </c>
      <c r="B17" s="14">
        <f t="shared" si="1"/>
        <v>39240</v>
      </c>
      <c r="C17" s="15" t="s">
        <v>43</v>
      </c>
      <c r="D17" s="16">
        <v>82301</v>
      </c>
      <c r="E17" s="16" t="s">
        <v>19</v>
      </c>
      <c r="F17" s="16" t="s">
        <v>44</v>
      </c>
      <c r="G17" s="17">
        <f t="shared" si="0"/>
        <v>3.4285714285714284</v>
      </c>
      <c r="H17" s="18">
        <v>35</v>
      </c>
      <c r="I17" s="17">
        <v>0</v>
      </c>
      <c r="J17" s="19">
        <v>120</v>
      </c>
      <c r="K17" s="17">
        <f t="shared" si="2"/>
        <v>1477.8000000000002</v>
      </c>
      <c r="L17" s="15" t="s">
        <v>45</v>
      </c>
    </row>
    <row r="18" spans="1:12" ht="10.5">
      <c r="A18" s="20">
        <f t="shared" si="3"/>
        <v>66</v>
      </c>
      <c r="B18" s="14">
        <f t="shared" si="1"/>
        <v>39245</v>
      </c>
      <c r="C18" s="15" t="s">
        <v>46</v>
      </c>
      <c r="D18" s="16" t="s">
        <v>13</v>
      </c>
      <c r="E18" s="16" t="s">
        <v>19</v>
      </c>
      <c r="F18" s="16" t="s">
        <v>44</v>
      </c>
      <c r="G18" s="19">
        <f t="shared" si="0"/>
        <v>5.142857142857143</v>
      </c>
      <c r="H18" s="18">
        <v>35</v>
      </c>
      <c r="I18" s="17">
        <v>0</v>
      </c>
      <c r="J18" s="19">
        <v>180</v>
      </c>
      <c r="K18" s="17">
        <f t="shared" si="2"/>
        <v>1597.8000000000002</v>
      </c>
      <c r="L18" s="15" t="s">
        <v>47</v>
      </c>
    </row>
    <row r="19" spans="1:12" ht="10.5">
      <c r="A19" s="20">
        <f t="shared" si="3"/>
        <v>73</v>
      </c>
      <c r="B19" s="14">
        <f t="shared" si="1"/>
        <v>39252</v>
      </c>
      <c r="C19" s="15" t="s">
        <v>48</v>
      </c>
      <c r="D19" s="16" t="s">
        <v>26</v>
      </c>
      <c r="E19" s="16" t="s">
        <v>17</v>
      </c>
      <c r="F19" s="16" t="s">
        <v>44</v>
      </c>
      <c r="G19" s="19">
        <f t="shared" si="0"/>
        <v>2.962857142857143</v>
      </c>
      <c r="H19" s="18">
        <v>35</v>
      </c>
      <c r="I19" s="17">
        <v>0</v>
      </c>
      <c r="J19" s="19">
        <v>103.7</v>
      </c>
      <c r="K19" s="17">
        <f t="shared" si="2"/>
        <v>1777.8000000000002</v>
      </c>
      <c r="L19" s="15" t="s">
        <v>49</v>
      </c>
    </row>
    <row r="20" spans="1:12" ht="10.5">
      <c r="A20" s="20">
        <f t="shared" si="3"/>
        <v>76</v>
      </c>
      <c r="B20" s="14">
        <f t="shared" si="1"/>
        <v>39255</v>
      </c>
      <c r="C20" s="15" t="s">
        <v>50</v>
      </c>
      <c r="D20" s="16">
        <v>82190</v>
      </c>
      <c r="E20" s="16" t="s">
        <v>17</v>
      </c>
      <c r="F20" s="16" t="s">
        <v>44</v>
      </c>
      <c r="G20" s="19">
        <f t="shared" si="0"/>
        <v>3.1142857142857143</v>
      </c>
      <c r="H20" s="18">
        <v>35</v>
      </c>
      <c r="I20" s="17">
        <v>0</v>
      </c>
      <c r="J20" s="19">
        <v>109</v>
      </c>
      <c r="K20" s="17">
        <f t="shared" si="2"/>
        <v>1881.5000000000002</v>
      </c>
      <c r="L20" s="15"/>
    </row>
    <row r="21" spans="1:12" ht="10.5">
      <c r="A21" s="20">
        <f t="shared" si="3"/>
        <v>81</v>
      </c>
      <c r="B21" s="14">
        <f t="shared" si="1"/>
        <v>39260</v>
      </c>
      <c r="C21" s="15" t="s">
        <v>51</v>
      </c>
      <c r="D21" s="16">
        <v>59739</v>
      </c>
      <c r="E21" s="16" t="s">
        <v>17</v>
      </c>
      <c r="F21" s="16" t="s">
        <v>52</v>
      </c>
      <c r="G21" s="17">
        <f t="shared" si="0"/>
        <v>6.4</v>
      </c>
      <c r="H21" s="18">
        <v>35</v>
      </c>
      <c r="I21" s="17">
        <v>16</v>
      </c>
      <c r="J21" s="19">
        <f>102+122</f>
        <v>224</v>
      </c>
      <c r="K21" s="17">
        <f t="shared" si="2"/>
        <v>1990.5000000000002</v>
      </c>
      <c r="L21" s="15" t="s">
        <v>53</v>
      </c>
    </row>
    <row r="22" spans="1:12" ht="12.75">
      <c r="A22" s="20">
        <f t="shared" si="3"/>
        <v>88</v>
      </c>
      <c r="B22" s="14">
        <f t="shared" si="1"/>
        <v>39267</v>
      </c>
      <c r="C22" s="15" t="s">
        <v>54</v>
      </c>
      <c r="D22" s="16">
        <v>83466</v>
      </c>
      <c r="E22" s="16" t="s">
        <v>19</v>
      </c>
      <c r="F22" s="16" t="s">
        <v>55</v>
      </c>
      <c r="G22" s="17">
        <f t="shared" si="0"/>
        <v>3.4285714285714284</v>
      </c>
      <c r="H22" s="18">
        <v>35</v>
      </c>
      <c r="I22" s="17">
        <v>10</v>
      </c>
      <c r="J22" s="19">
        <v>120</v>
      </c>
      <c r="K22" s="17">
        <f t="shared" si="2"/>
        <v>2214.5</v>
      </c>
      <c r="L22" s="15" t="s">
        <v>56</v>
      </c>
    </row>
    <row r="23" spans="1:12" ht="10.5">
      <c r="A23" s="20">
        <f t="shared" si="3"/>
        <v>93</v>
      </c>
      <c r="B23" s="14">
        <f t="shared" si="1"/>
        <v>39272</v>
      </c>
      <c r="C23" s="15" t="s">
        <v>57</v>
      </c>
      <c r="D23" s="16">
        <v>59701</v>
      </c>
      <c r="E23" s="16" t="s">
        <v>19</v>
      </c>
      <c r="F23" s="16" t="s">
        <v>52</v>
      </c>
      <c r="G23" s="17">
        <f t="shared" si="0"/>
        <v>2.6</v>
      </c>
      <c r="H23" s="18">
        <v>35</v>
      </c>
      <c r="I23" s="17">
        <v>10</v>
      </c>
      <c r="J23" s="19">
        <v>91</v>
      </c>
      <c r="K23" s="17">
        <f t="shared" si="2"/>
        <v>2334.5</v>
      </c>
      <c r="L23" s="15"/>
    </row>
    <row r="24" spans="1:12" ht="10.5">
      <c r="A24" s="20">
        <f t="shared" si="3"/>
        <v>96</v>
      </c>
      <c r="B24" s="14">
        <f t="shared" si="1"/>
        <v>39275</v>
      </c>
      <c r="C24" s="15" t="s">
        <v>58</v>
      </c>
      <c r="D24" s="16">
        <v>59601</v>
      </c>
      <c r="E24" s="16" t="s">
        <v>19</v>
      </c>
      <c r="F24" s="16" t="s">
        <v>52</v>
      </c>
      <c r="G24" s="17">
        <f t="shared" si="0"/>
        <v>1.8257142857142856</v>
      </c>
      <c r="H24" s="18">
        <v>35</v>
      </c>
      <c r="I24" s="17">
        <v>15</v>
      </c>
      <c r="J24" s="19">
        <v>63.9</v>
      </c>
      <c r="K24" s="17">
        <f t="shared" si="2"/>
        <v>2425.5</v>
      </c>
      <c r="L24" s="15"/>
    </row>
    <row r="25" spans="1:12" ht="10.5">
      <c r="A25" s="20">
        <f t="shared" si="3"/>
        <v>99</v>
      </c>
      <c r="B25" s="14">
        <f t="shared" si="1"/>
        <v>39278</v>
      </c>
      <c r="C25" s="15" t="s">
        <v>59</v>
      </c>
      <c r="D25" s="16">
        <v>59639</v>
      </c>
      <c r="E25" s="16" t="s">
        <v>19</v>
      </c>
      <c r="F25" s="16" t="s">
        <v>52</v>
      </c>
      <c r="G25" s="17">
        <f t="shared" si="0"/>
        <v>5.2</v>
      </c>
      <c r="H25" s="18">
        <v>35</v>
      </c>
      <c r="I25" s="17">
        <v>20</v>
      </c>
      <c r="J25" s="19">
        <f>52.7+129.3</f>
        <v>182</v>
      </c>
      <c r="K25" s="17">
        <f t="shared" si="2"/>
        <v>2489.4</v>
      </c>
      <c r="L25" s="15" t="s">
        <v>60</v>
      </c>
    </row>
    <row r="26" spans="1:12" ht="10.5">
      <c r="A26" s="20">
        <f>B26-B25+A25</f>
        <v>106</v>
      </c>
      <c r="B26" s="14">
        <f>B25+ODD(G25)</f>
        <v>39285</v>
      </c>
      <c r="C26" s="15" t="s">
        <v>61</v>
      </c>
      <c r="D26" s="16">
        <v>59434</v>
      </c>
      <c r="E26" s="16" t="s">
        <v>17</v>
      </c>
      <c r="F26" s="16" t="s">
        <v>52</v>
      </c>
      <c r="G26" s="17">
        <f t="shared" si="0"/>
        <v>2.682857142857143</v>
      </c>
      <c r="H26" s="18">
        <v>35</v>
      </c>
      <c r="I26" s="17">
        <v>0</v>
      </c>
      <c r="J26" s="19">
        <f>65.7+28.2</f>
        <v>93.9</v>
      </c>
      <c r="K26" s="17">
        <f t="shared" si="2"/>
        <v>2671.4</v>
      </c>
      <c r="L26" s="15"/>
    </row>
    <row r="27" spans="1:12" s="25" customFormat="1" ht="10.5">
      <c r="A27" s="22">
        <f aca="true" t="shared" si="4" ref="A27:A52">B27-B26+A26</f>
        <v>109</v>
      </c>
      <c r="B27" s="23">
        <f aca="true" t="shared" si="5" ref="B27:B52">B26+ODD(G26)</f>
        <v>39288</v>
      </c>
      <c r="C27" s="8" t="s">
        <v>62</v>
      </c>
      <c r="D27" s="9" t="s">
        <v>13</v>
      </c>
      <c r="E27" s="9" t="s">
        <v>19</v>
      </c>
      <c r="F27" s="9" t="s">
        <v>63</v>
      </c>
      <c r="G27" s="11">
        <f t="shared" si="0"/>
        <v>2.682857142857143</v>
      </c>
      <c r="H27" s="10">
        <v>35</v>
      </c>
      <c r="I27" s="11">
        <v>0</v>
      </c>
      <c r="J27" s="24">
        <f>65.7+28.2</f>
        <v>93.9</v>
      </c>
      <c r="K27" s="11">
        <f t="shared" si="2"/>
        <v>2765.3</v>
      </c>
      <c r="L27" s="8" t="s">
        <v>64</v>
      </c>
    </row>
    <row r="28" spans="1:12" ht="10.5">
      <c r="A28" s="20">
        <f t="shared" si="4"/>
        <v>112</v>
      </c>
      <c r="B28" s="14">
        <f t="shared" si="5"/>
        <v>39291</v>
      </c>
      <c r="C28" s="15" t="s">
        <v>61</v>
      </c>
      <c r="D28" s="16">
        <v>59434</v>
      </c>
      <c r="E28" s="16" t="s">
        <v>17</v>
      </c>
      <c r="F28" s="16" t="s">
        <v>52</v>
      </c>
      <c r="G28" s="17">
        <f>J28/H28</f>
        <v>5.2</v>
      </c>
      <c r="H28" s="18">
        <v>35</v>
      </c>
      <c r="I28" s="17">
        <v>0</v>
      </c>
      <c r="J28" s="19">
        <f>52.7+129.3</f>
        <v>182</v>
      </c>
      <c r="K28" s="17">
        <f t="shared" si="2"/>
        <v>2859.2000000000003</v>
      </c>
      <c r="L28" s="15"/>
    </row>
    <row r="29" spans="1:12" ht="10.5">
      <c r="A29" s="20">
        <f t="shared" si="4"/>
        <v>119</v>
      </c>
      <c r="B29" s="14">
        <f t="shared" si="5"/>
        <v>39298</v>
      </c>
      <c r="C29" s="15" t="s">
        <v>59</v>
      </c>
      <c r="D29" s="16">
        <v>59639</v>
      </c>
      <c r="E29" s="16" t="s">
        <v>19</v>
      </c>
      <c r="F29" s="16" t="s">
        <v>52</v>
      </c>
      <c r="G29" s="17">
        <f aca="true" t="shared" si="6" ref="G29:G52">J29/H29</f>
        <v>1.8257142857142856</v>
      </c>
      <c r="H29" s="18">
        <v>35</v>
      </c>
      <c r="I29" s="17">
        <v>20</v>
      </c>
      <c r="J29" s="19">
        <v>63.9</v>
      </c>
      <c r="K29" s="17">
        <f t="shared" si="2"/>
        <v>3041.2000000000003</v>
      </c>
      <c r="L29" s="15" t="s">
        <v>60</v>
      </c>
    </row>
    <row r="30" spans="1:12" ht="10.5">
      <c r="A30" s="20">
        <f t="shared" si="4"/>
        <v>122</v>
      </c>
      <c r="B30" s="14">
        <f t="shared" si="5"/>
        <v>39301</v>
      </c>
      <c r="C30" s="15" t="s">
        <v>58</v>
      </c>
      <c r="D30" s="16">
        <v>59601</v>
      </c>
      <c r="E30" s="16" t="s">
        <v>19</v>
      </c>
      <c r="F30" s="16" t="s">
        <v>52</v>
      </c>
      <c r="G30" s="17">
        <f t="shared" si="6"/>
        <v>2.6</v>
      </c>
      <c r="H30" s="18">
        <v>35</v>
      </c>
      <c r="I30" s="17">
        <v>15</v>
      </c>
      <c r="J30" s="19">
        <v>91</v>
      </c>
      <c r="K30" s="17">
        <f t="shared" si="2"/>
        <v>3105.1000000000004</v>
      </c>
      <c r="L30" s="15"/>
    </row>
    <row r="31" spans="1:12" ht="10.5">
      <c r="A31" s="20">
        <f t="shared" si="4"/>
        <v>125</v>
      </c>
      <c r="B31" s="14">
        <f t="shared" si="5"/>
        <v>39304</v>
      </c>
      <c r="C31" s="15" t="s">
        <v>57</v>
      </c>
      <c r="D31" s="16">
        <v>59701</v>
      </c>
      <c r="E31" s="16" t="s">
        <v>19</v>
      </c>
      <c r="F31" s="16" t="s">
        <v>52</v>
      </c>
      <c r="G31" s="17">
        <f t="shared" si="6"/>
        <v>3.4285714285714284</v>
      </c>
      <c r="H31" s="18">
        <v>35</v>
      </c>
      <c r="I31" s="17">
        <v>10</v>
      </c>
      <c r="J31" s="19">
        <v>120</v>
      </c>
      <c r="K31" s="17">
        <f t="shared" si="2"/>
        <v>3196.1000000000004</v>
      </c>
      <c r="L31" s="15"/>
    </row>
    <row r="32" spans="1:12" ht="10.5">
      <c r="A32" s="20">
        <f t="shared" si="4"/>
        <v>130</v>
      </c>
      <c r="B32" s="14">
        <f t="shared" si="5"/>
        <v>39309</v>
      </c>
      <c r="C32" s="15" t="s">
        <v>54</v>
      </c>
      <c r="D32" s="16">
        <v>83466</v>
      </c>
      <c r="E32" s="16" t="s">
        <v>19</v>
      </c>
      <c r="F32" s="16" t="s">
        <v>55</v>
      </c>
      <c r="G32" s="17">
        <f t="shared" si="6"/>
        <v>6.4</v>
      </c>
      <c r="H32" s="18">
        <v>35</v>
      </c>
      <c r="I32" s="17">
        <v>10</v>
      </c>
      <c r="J32" s="19">
        <f>102+122</f>
        <v>224</v>
      </c>
      <c r="K32" s="17">
        <f t="shared" si="2"/>
        <v>3316.1000000000004</v>
      </c>
      <c r="L32" s="15" t="s">
        <v>56</v>
      </c>
    </row>
    <row r="33" spans="1:12" ht="10.5">
      <c r="A33" s="20">
        <f t="shared" si="4"/>
        <v>137</v>
      </c>
      <c r="B33" s="14">
        <f t="shared" si="5"/>
        <v>39316</v>
      </c>
      <c r="C33" s="15" t="s">
        <v>51</v>
      </c>
      <c r="D33" s="16">
        <v>59739</v>
      </c>
      <c r="E33" s="16" t="s">
        <v>17</v>
      </c>
      <c r="F33" s="16" t="s">
        <v>52</v>
      </c>
      <c r="G33" s="17">
        <f t="shared" si="6"/>
        <v>3.1142857142857143</v>
      </c>
      <c r="H33" s="18">
        <v>35</v>
      </c>
      <c r="I33" s="17">
        <v>16</v>
      </c>
      <c r="J33" s="19">
        <v>109</v>
      </c>
      <c r="K33" s="17">
        <f t="shared" si="2"/>
        <v>3540.1000000000004</v>
      </c>
      <c r="L33" s="15" t="s">
        <v>53</v>
      </c>
    </row>
    <row r="34" spans="1:12" ht="10.5">
      <c r="A34" s="20">
        <f t="shared" si="4"/>
        <v>142</v>
      </c>
      <c r="B34" s="14">
        <f t="shared" si="5"/>
        <v>39321</v>
      </c>
      <c r="C34" s="15" t="s">
        <v>50</v>
      </c>
      <c r="D34" s="16">
        <v>82190</v>
      </c>
      <c r="E34" s="16" t="s">
        <v>17</v>
      </c>
      <c r="F34" s="16" t="s">
        <v>44</v>
      </c>
      <c r="G34" s="17">
        <f t="shared" si="6"/>
        <v>2.962857142857143</v>
      </c>
      <c r="H34" s="18">
        <v>35</v>
      </c>
      <c r="I34" s="17">
        <v>0</v>
      </c>
      <c r="J34" s="19">
        <v>103.7</v>
      </c>
      <c r="K34" s="17">
        <f t="shared" si="2"/>
        <v>3649.1000000000004</v>
      </c>
      <c r="L34" s="15"/>
    </row>
    <row r="35" spans="1:12" ht="10.5">
      <c r="A35" s="20">
        <f t="shared" si="4"/>
        <v>145</v>
      </c>
      <c r="B35" s="14">
        <f t="shared" si="5"/>
        <v>39324</v>
      </c>
      <c r="C35" s="15" t="s">
        <v>65</v>
      </c>
      <c r="D35" s="16" t="s">
        <v>13</v>
      </c>
      <c r="E35" s="16" t="s">
        <v>19</v>
      </c>
      <c r="F35" s="16" t="s">
        <v>44</v>
      </c>
      <c r="G35" s="17">
        <f t="shared" si="6"/>
        <v>5.142857142857143</v>
      </c>
      <c r="H35" s="18">
        <v>35</v>
      </c>
      <c r="I35" s="17">
        <v>0</v>
      </c>
      <c r="J35" s="19">
        <v>180</v>
      </c>
      <c r="K35" s="17">
        <f t="shared" si="2"/>
        <v>3752.8</v>
      </c>
      <c r="L35" s="15"/>
    </row>
    <row r="36" spans="1:12" ht="10.5">
      <c r="A36" s="20">
        <f t="shared" si="4"/>
        <v>152</v>
      </c>
      <c r="B36" s="14">
        <f t="shared" si="5"/>
        <v>39331</v>
      </c>
      <c r="C36" s="15" t="s">
        <v>46</v>
      </c>
      <c r="D36" s="16" t="s">
        <v>13</v>
      </c>
      <c r="E36" s="16" t="s">
        <v>19</v>
      </c>
      <c r="F36" s="16" t="s">
        <v>44</v>
      </c>
      <c r="G36" s="17">
        <f t="shared" si="6"/>
        <v>3.4285714285714284</v>
      </c>
      <c r="H36" s="18">
        <v>35</v>
      </c>
      <c r="I36" s="17">
        <v>0</v>
      </c>
      <c r="J36" s="19">
        <v>120</v>
      </c>
      <c r="K36" s="17">
        <f t="shared" si="2"/>
        <v>3932.8</v>
      </c>
      <c r="L36" s="15" t="str">
        <f>L18</f>
        <v>Buy 1 mile north of Macks</v>
      </c>
    </row>
    <row r="37" spans="1:12" ht="10.5">
      <c r="A37" s="20">
        <f t="shared" si="4"/>
        <v>157</v>
      </c>
      <c r="B37" s="14">
        <f t="shared" si="5"/>
        <v>39336</v>
      </c>
      <c r="C37" s="15" t="s">
        <v>43</v>
      </c>
      <c r="D37" s="16">
        <v>82301</v>
      </c>
      <c r="E37" s="16" t="s">
        <v>19</v>
      </c>
      <c r="F37" s="16" t="s">
        <v>44</v>
      </c>
      <c r="G37" s="17">
        <f t="shared" si="6"/>
        <v>4.511428571428571</v>
      </c>
      <c r="H37" s="18">
        <v>35</v>
      </c>
      <c r="I37" s="17">
        <v>0</v>
      </c>
      <c r="J37" s="19">
        <f>81.3+76.6</f>
        <v>157.89999999999998</v>
      </c>
      <c r="K37" s="17">
        <f t="shared" si="2"/>
        <v>4052.8</v>
      </c>
      <c r="L37" s="15" t="s">
        <v>45</v>
      </c>
    </row>
    <row r="38" spans="1:12" ht="10.5">
      <c r="A38" s="20">
        <f t="shared" si="4"/>
        <v>162</v>
      </c>
      <c r="B38" s="14">
        <f t="shared" si="5"/>
        <v>39341</v>
      </c>
      <c r="C38" s="15" t="s">
        <v>42</v>
      </c>
      <c r="D38" s="16">
        <v>80487</v>
      </c>
      <c r="E38" s="16" t="s">
        <v>19</v>
      </c>
      <c r="F38" s="16" t="s">
        <v>31</v>
      </c>
      <c r="G38" s="17">
        <f t="shared" si="6"/>
        <v>2.257142857142857</v>
      </c>
      <c r="H38" s="18">
        <v>35</v>
      </c>
      <c r="I38" s="17">
        <v>18</v>
      </c>
      <c r="J38" s="19">
        <v>79</v>
      </c>
      <c r="K38" s="17">
        <f t="shared" si="2"/>
        <v>4210.7</v>
      </c>
      <c r="L38" s="15"/>
    </row>
    <row r="39" spans="1:12" ht="10.5">
      <c r="A39" s="20">
        <f t="shared" si="4"/>
        <v>165</v>
      </c>
      <c r="B39" s="14">
        <f t="shared" si="5"/>
        <v>39344</v>
      </c>
      <c r="C39" s="15" t="s">
        <v>41</v>
      </c>
      <c r="D39" s="16">
        <v>80447</v>
      </c>
      <c r="E39" s="16" t="s">
        <v>19</v>
      </c>
      <c r="F39" s="16" t="s">
        <v>31</v>
      </c>
      <c r="G39" s="17">
        <f t="shared" si="6"/>
        <v>2.3285714285714287</v>
      </c>
      <c r="H39" s="18">
        <v>35</v>
      </c>
      <c r="I39" s="17">
        <v>0</v>
      </c>
      <c r="J39" s="19">
        <v>81.5</v>
      </c>
      <c r="K39" s="17">
        <f t="shared" si="2"/>
        <v>4289.7</v>
      </c>
      <c r="L39" s="15"/>
    </row>
    <row r="40" spans="1:12" ht="10.5">
      <c r="A40" s="20">
        <f t="shared" si="4"/>
        <v>168</v>
      </c>
      <c r="B40" s="14">
        <f t="shared" si="5"/>
        <v>39347</v>
      </c>
      <c r="C40" s="15" t="s">
        <v>39</v>
      </c>
      <c r="D40" s="16" t="s">
        <v>40</v>
      </c>
      <c r="E40" s="16" t="s">
        <v>19</v>
      </c>
      <c r="F40" s="16" t="s">
        <v>31</v>
      </c>
      <c r="G40" s="17">
        <f t="shared" si="6"/>
        <v>2.1714285714285713</v>
      </c>
      <c r="H40" s="18">
        <v>35</v>
      </c>
      <c r="I40" s="17">
        <v>0</v>
      </c>
      <c r="J40" s="19">
        <v>76</v>
      </c>
      <c r="K40" s="17">
        <f t="shared" si="2"/>
        <v>4371.2</v>
      </c>
      <c r="L40" s="15"/>
    </row>
    <row r="41" spans="1:12" ht="10.5">
      <c r="A41" s="20">
        <f t="shared" si="4"/>
        <v>171</v>
      </c>
      <c r="B41" s="14">
        <f t="shared" si="5"/>
        <v>39350</v>
      </c>
      <c r="C41" s="15" t="s">
        <v>37</v>
      </c>
      <c r="D41" s="16">
        <v>81251</v>
      </c>
      <c r="E41" s="16" t="s">
        <v>17</v>
      </c>
      <c r="F41" s="16" t="s">
        <v>31</v>
      </c>
      <c r="G41" s="17">
        <f t="shared" si="6"/>
        <v>2.3142857142857145</v>
      </c>
      <c r="H41" s="18">
        <v>35</v>
      </c>
      <c r="I41" s="17">
        <v>2</v>
      </c>
      <c r="J41" s="19">
        <v>81</v>
      </c>
      <c r="K41" s="17">
        <f t="shared" si="2"/>
        <v>4447.2</v>
      </c>
      <c r="L41" s="15" t="s">
        <v>38</v>
      </c>
    </row>
    <row r="42" spans="1:12" ht="10.5">
      <c r="A42" s="20">
        <f t="shared" si="4"/>
        <v>174</v>
      </c>
      <c r="B42" s="14">
        <f t="shared" si="5"/>
        <v>39353</v>
      </c>
      <c r="C42" s="15" t="s">
        <v>35</v>
      </c>
      <c r="D42" s="16">
        <v>81201</v>
      </c>
      <c r="E42" s="16" t="s">
        <v>17</v>
      </c>
      <c r="F42" s="16" t="s">
        <v>31</v>
      </c>
      <c r="G42" s="17">
        <f t="shared" si="6"/>
        <v>3.8480000000000003</v>
      </c>
      <c r="H42" s="18">
        <v>25</v>
      </c>
      <c r="I42" s="17">
        <v>20</v>
      </c>
      <c r="J42" s="19">
        <v>96.2</v>
      </c>
      <c r="K42" s="17">
        <f t="shared" si="2"/>
        <v>4528.2</v>
      </c>
      <c r="L42" s="15" t="s">
        <v>36</v>
      </c>
    </row>
    <row r="43" spans="1:12" ht="10.5">
      <c r="A43" s="20">
        <f t="shared" si="4"/>
        <v>179</v>
      </c>
      <c r="B43" s="14">
        <f t="shared" si="5"/>
        <v>39358</v>
      </c>
      <c r="C43" s="15" t="s">
        <v>33</v>
      </c>
      <c r="D43" s="16">
        <v>81235</v>
      </c>
      <c r="E43" s="16" t="s">
        <v>19</v>
      </c>
      <c r="F43" s="16" t="s">
        <v>31</v>
      </c>
      <c r="G43" s="17">
        <f t="shared" si="6"/>
        <v>4.68</v>
      </c>
      <c r="H43" s="18">
        <v>25</v>
      </c>
      <c r="I43" s="17">
        <v>25</v>
      </c>
      <c r="J43" s="19">
        <v>117</v>
      </c>
      <c r="K43" s="17">
        <f t="shared" si="2"/>
        <v>4624.4</v>
      </c>
      <c r="L43" s="15" t="s">
        <v>34</v>
      </c>
    </row>
    <row r="44" spans="1:12" ht="10.5">
      <c r="A44" s="20">
        <f t="shared" si="4"/>
        <v>184</v>
      </c>
      <c r="B44" s="14">
        <f t="shared" si="5"/>
        <v>39363</v>
      </c>
      <c r="C44" s="15" t="s">
        <v>30</v>
      </c>
      <c r="D44" s="16">
        <v>81147</v>
      </c>
      <c r="E44" s="16" t="s">
        <v>19</v>
      </c>
      <c r="F44" s="16" t="s">
        <v>31</v>
      </c>
      <c r="G44" s="17">
        <f t="shared" si="6"/>
        <v>3.04</v>
      </c>
      <c r="H44" s="18">
        <v>25</v>
      </c>
      <c r="I44" s="17">
        <v>25</v>
      </c>
      <c r="J44" s="19">
        <v>76</v>
      </c>
      <c r="K44" s="17">
        <f t="shared" si="2"/>
        <v>4741.4</v>
      </c>
      <c r="L44" s="15" t="s">
        <v>32</v>
      </c>
    </row>
    <row r="45" spans="1:12" ht="10.5">
      <c r="A45" s="20">
        <f t="shared" si="4"/>
        <v>189</v>
      </c>
      <c r="B45" s="14">
        <f t="shared" si="5"/>
        <v>39368</v>
      </c>
      <c r="C45" s="15" t="s">
        <v>28</v>
      </c>
      <c r="D45" s="16">
        <v>87520</v>
      </c>
      <c r="E45" s="16" t="s">
        <v>17</v>
      </c>
      <c r="F45" s="16" t="s">
        <v>14</v>
      </c>
      <c r="G45" s="17">
        <f t="shared" si="6"/>
        <v>3.52</v>
      </c>
      <c r="H45" s="18">
        <v>25</v>
      </c>
      <c r="I45" s="17">
        <v>8</v>
      </c>
      <c r="J45" s="19">
        <v>88</v>
      </c>
      <c r="K45" s="17">
        <f t="shared" si="2"/>
        <v>4817.4</v>
      </c>
      <c r="L45" s="15" t="s">
        <v>29</v>
      </c>
    </row>
    <row r="46" spans="1:12" ht="10.5">
      <c r="A46" s="20">
        <f t="shared" si="4"/>
        <v>194</v>
      </c>
      <c r="B46" s="14">
        <f t="shared" si="5"/>
        <v>39373</v>
      </c>
      <c r="C46" s="15" t="s">
        <v>25</v>
      </c>
      <c r="D46" s="16" t="s">
        <v>26</v>
      </c>
      <c r="E46" s="16" t="s">
        <v>17</v>
      </c>
      <c r="F46" s="16" t="s">
        <v>14</v>
      </c>
      <c r="G46" s="17">
        <f t="shared" si="6"/>
        <v>1.5571428571428572</v>
      </c>
      <c r="H46" s="18">
        <v>35</v>
      </c>
      <c r="I46" s="17">
        <v>0</v>
      </c>
      <c r="J46" s="19">
        <v>54.5</v>
      </c>
      <c r="K46" s="17">
        <f t="shared" si="2"/>
        <v>4905.4</v>
      </c>
      <c r="L46" s="15" t="s">
        <v>27</v>
      </c>
    </row>
    <row r="47" spans="1:12" ht="10.5">
      <c r="A47" s="20">
        <f t="shared" si="4"/>
        <v>197</v>
      </c>
      <c r="B47" s="14">
        <f t="shared" si="5"/>
        <v>39376</v>
      </c>
      <c r="C47" s="15" t="s">
        <v>23</v>
      </c>
      <c r="D47" s="16">
        <v>87013</v>
      </c>
      <c r="E47" s="16" t="s">
        <v>19</v>
      </c>
      <c r="F47" s="16" t="s">
        <v>14</v>
      </c>
      <c r="G47" s="17">
        <f t="shared" si="6"/>
        <v>3.36</v>
      </c>
      <c r="H47" s="18">
        <v>35</v>
      </c>
      <c r="I47" s="17">
        <v>0</v>
      </c>
      <c r="J47" s="19">
        <v>117.6</v>
      </c>
      <c r="K47" s="17">
        <f t="shared" si="2"/>
        <v>4959.9</v>
      </c>
      <c r="L47" s="15"/>
    </row>
    <row r="48" spans="1:12" ht="10.5">
      <c r="A48" s="20">
        <f t="shared" si="4"/>
        <v>202</v>
      </c>
      <c r="B48" s="14">
        <f t="shared" si="5"/>
        <v>39381</v>
      </c>
      <c r="C48" s="15" t="s">
        <v>22</v>
      </c>
      <c r="D48" s="16">
        <v>87020</v>
      </c>
      <c r="E48" s="16" t="s">
        <v>19</v>
      </c>
      <c r="F48" s="16" t="s">
        <v>14</v>
      </c>
      <c r="G48" s="17">
        <f t="shared" si="6"/>
        <v>2.5714285714285716</v>
      </c>
      <c r="H48" s="18">
        <v>35</v>
      </c>
      <c r="I48" s="17">
        <v>0</v>
      </c>
      <c r="J48" s="19">
        <v>90</v>
      </c>
      <c r="K48" s="17">
        <f t="shared" si="2"/>
        <v>5077.5</v>
      </c>
      <c r="L48" s="15"/>
    </row>
    <row r="49" spans="1:12" ht="10.5">
      <c r="A49" s="20">
        <f t="shared" si="4"/>
        <v>205</v>
      </c>
      <c r="B49" s="14">
        <f t="shared" si="5"/>
        <v>39384</v>
      </c>
      <c r="C49" s="15" t="s">
        <v>21</v>
      </c>
      <c r="D49" s="16">
        <v>87827</v>
      </c>
      <c r="E49" s="16" t="s">
        <v>17</v>
      </c>
      <c r="F49" s="16" t="s">
        <v>14</v>
      </c>
      <c r="G49" s="17">
        <f t="shared" si="6"/>
        <v>4.859999999999999</v>
      </c>
      <c r="H49" s="18">
        <v>35</v>
      </c>
      <c r="I49" s="17">
        <v>0</v>
      </c>
      <c r="J49" s="19">
        <f>47.3+122.8</f>
        <v>170.1</v>
      </c>
      <c r="K49" s="17">
        <f t="shared" si="2"/>
        <v>5167.5</v>
      </c>
      <c r="L49" s="15"/>
    </row>
    <row r="50" spans="1:12" ht="10.5">
      <c r="A50" s="20">
        <f t="shared" si="4"/>
        <v>210</v>
      </c>
      <c r="B50" s="14">
        <f t="shared" si="5"/>
        <v>39389</v>
      </c>
      <c r="C50" s="15" t="s">
        <v>18</v>
      </c>
      <c r="D50" s="16">
        <v>88061</v>
      </c>
      <c r="E50" s="16" t="s">
        <v>19</v>
      </c>
      <c r="F50" s="16" t="s">
        <v>14</v>
      </c>
      <c r="G50" s="17">
        <f t="shared" si="6"/>
        <v>1.457142857142857</v>
      </c>
      <c r="H50" s="18">
        <v>35</v>
      </c>
      <c r="I50" s="17">
        <v>0</v>
      </c>
      <c r="J50" s="19">
        <v>51</v>
      </c>
      <c r="K50" s="17">
        <f t="shared" si="2"/>
        <v>5337.6</v>
      </c>
      <c r="L50" s="21" t="s">
        <v>20</v>
      </c>
    </row>
    <row r="51" spans="1:12" ht="10.5">
      <c r="A51" s="20">
        <f t="shared" si="4"/>
        <v>213</v>
      </c>
      <c r="B51" s="14">
        <f t="shared" si="5"/>
        <v>39392</v>
      </c>
      <c r="C51" s="15" t="s">
        <v>16</v>
      </c>
      <c r="D51" s="16">
        <v>88045</v>
      </c>
      <c r="E51" s="16" t="s">
        <v>17</v>
      </c>
      <c r="F51" s="16" t="s">
        <v>14</v>
      </c>
      <c r="G51" s="17">
        <f t="shared" si="6"/>
        <v>4.057142857142857</v>
      </c>
      <c r="H51" s="18">
        <v>35</v>
      </c>
      <c r="I51" s="17">
        <v>0</v>
      </c>
      <c r="J51" s="19">
        <f>92+50</f>
        <v>142</v>
      </c>
      <c r="K51" s="17">
        <f t="shared" si="2"/>
        <v>5388.6</v>
      </c>
      <c r="L51" s="15"/>
    </row>
    <row r="52" spans="1:12" ht="10.5">
      <c r="A52" s="20">
        <f t="shared" si="4"/>
        <v>218</v>
      </c>
      <c r="B52" s="14">
        <f t="shared" si="5"/>
        <v>39397</v>
      </c>
      <c r="C52" s="15" t="s">
        <v>66</v>
      </c>
      <c r="D52" s="16" t="s">
        <v>13</v>
      </c>
      <c r="E52" s="16"/>
      <c r="F52" s="16" t="s">
        <v>14</v>
      </c>
      <c r="G52" s="17">
        <f t="shared" si="6"/>
        <v>0</v>
      </c>
      <c r="H52" s="18">
        <v>35</v>
      </c>
      <c r="I52" s="17">
        <v>0</v>
      </c>
      <c r="J52" s="19">
        <v>0</v>
      </c>
      <c r="K52" s="17">
        <f t="shared" si="2"/>
        <v>5530.6</v>
      </c>
      <c r="L52" s="15" t="s">
        <v>67</v>
      </c>
    </row>
    <row r="53" ht="10.5"/>
    <row r="54" ht="10.5"/>
    <row r="56" ht="10.5"/>
    <row r="57" ht="10.5"/>
    <row r="58" ht="10.5"/>
    <row r="59" ht="10.5"/>
    <row r="60" ht="10.5"/>
    <row r="62" ht="10.5"/>
    <row r="63" ht="10.5"/>
    <row r="65" ht="10.5"/>
    <row r="66" ht="10.5"/>
  </sheetData>
  <sheetProtection selectLockedCells="1" selectUnlockedCells="1"/>
  <printOptions/>
  <pageMargins left="0.5" right="0.5" top="0.5" bottom="0.5" header="0.5118055555555555" footer="0.5118055555555555"/>
  <pageSetup horizontalDpi="300" verticalDpi="300" orientation="landscape"/>
  <legacyDrawing r:id="rId2"/>
</worksheet>
</file>

<file path=xl/worksheets/sheet2.xml><?xml version="1.0" encoding="utf-8"?>
<worksheet xmlns="http://schemas.openxmlformats.org/spreadsheetml/2006/main" xmlns:r="http://schemas.openxmlformats.org/officeDocument/2006/relationships">
  <dimension ref="A1:N69"/>
  <sheetViews>
    <sheetView zoomScale="115" zoomScaleNormal="115" workbookViewId="0" topLeftCell="A1">
      <pane ySplit="1" topLeftCell="A2" activePane="bottomLeft" state="frozen"/>
      <selection pane="topLeft" activeCell="A1" sqref="A1"/>
      <selection pane="bottomLeft" activeCell="A22" sqref="A22"/>
    </sheetView>
  </sheetViews>
  <sheetFormatPr defaultColWidth="9.140625" defaultRowHeight="12.75"/>
  <cols>
    <col min="1" max="1" width="8.421875" style="26" customWidth="1"/>
    <col min="2" max="2" width="8.28125" style="26" customWidth="1"/>
    <col min="3" max="3" width="17.28125" style="0" customWidth="1"/>
    <col min="4" max="4" width="9.28125" style="27" customWidth="1"/>
    <col min="5" max="5" width="9.00390625" style="27" customWidth="1"/>
    <col min="6" max="6" width="6.421875" style="28" customWidth="1"/>
    <col min="7" max="7" width="10.421875" style="0" customWidth="1"/>
    <col min="8" max="8" width="7.00390625" style="0" customWidth="1"/>
    <col min="9" max="9" width="13.57421875" style="29" customWidth="1"/>
    <col min="10" max="10" width="18.8515625" style="27" customWidth="1"/>
    <col min="11" max="11" width="11.140625" style="0" customWidth="1"/>
    <col min="12" max="16384" width="8.8515625" style="0" customWidth="1"/>
  </cols>
  <sheetData>
    <row r="1" spans="1:14" ht="12.75">
      <c r="A1" s="30" t="s">
        <v>0</v>
      </c>
      <c r="B1" s="30" t="s">
        <v>1</v>
      </c>
      <c r="C1" s="31" t="s">
        <v>2</v>
      </c>
      <c r="D1" s="32" t="s">
        <v>3</v>
      </c>
      <c r="E1" s="32" t="s">
        <v>4</v>
      </c>
      <c r="F1" s="33" t="s">
        <v>5</v>
      </c>
      <c r="G1" s="32" t="s">
        <v>6</v>
      </c>
      <c r="H1" s="32" t="s">
        <v>7</v>
      </c>
      <c r="I1" s="34" t="s">
        <v>8</v>
      </c>
      <c r="J1" s="33" t="s">
        <v>68</v>
      </c>
      <c r="K1" s="32" t="s">
        <v>10</v>
      </c>
      <c r="N1" s="35">
        <v>2</v>
      </c>
    </row>
    <row r="2" spans="1:14" ht="12.75">
      <c r="A2" s="36">
        <v>1</v>
      </c>
      <c r="B2" s="37">
        <v>39179</v>
      </c>
      <c r="C2" s="38" t="s">
        <v>69</v>
      </c>
      <c r="D2" s="39"/>
      <c r="E2" s="39"/>
      <c r="F2" s="40" t="s">
        <v>14</v>
      </c>
      <c r="G2" s="41">
        <f aca="true" t="shared" si="0" ref="G2:G32">J2/H2</f>
        <v>4.057142857142857</v>
      </c>
      <c r="H2" s="42">
        <v>35</v>
      </c>
      <c r="I2" s="43">
        <v>0</v>
      </c>
      <c r="J2" s="44">
        <f>92+50</f>
        <v>142</v>
      </c>
      <c r="K2" s="43">
        <f>K70+J70</f>
        <v>0</v>
      </c>
      <c r="L2" s="45"/>
      <c r="M2" s="46" t="s">
        <v>70</v>
      </c>
      <c r="N2" s="35">
        <v>2</v>
      </c>
    </row>
    <row r="3" spans="1:14" ht="12.75">
      <c r="A3" s="47">
        <f>B3-B2</f>
        <v>5</v>
      </c>
      <c r="B3" s="37">
        <f>B2+ODD(G2)</f>
        <v>39184</v>
      </c>
      <c r="C3" s="48" t="s">
        <v>16</v>
      </c>
      <c r="D3" s="49">
        <v>88045</v>
      </c>
      <c r="E3" s="49" t="s">
        <v>17</v>
      </c>
      <c r="F3" s="40" t="s">
        <v>14</v>
      </c>
      <c r="G3" s="41">
        <f t="shared" si="0"/>
        <v>1.457142857142857</v>
      </c>
      <c r="H3" s="42">
        <v>35</v>
      </c>
      <c r="I3" s="43">
        <v>0</v>
      </c>
      <c r="J3" s="44">
        <v>51</v>
      </c>
      <c r="K3" s="43">
        <f aca="true" t="shared" si="1" ref="K3:K34">K2+J2</f>
        <v>142</v>
      </c>
      <c r="L3" s="50"/>
      <c r="M3" s="51" t="s">
        <v>71</v>
      </c>
      <c r="N3" s="35">
        <v>17</v>
      </c>
    </row>
    <row r="4" spans="1:14" ht="12.75">
      <c r="A4" s="47">
        <f>B4-B3+A3</f>
        <v>8</v>
      </c>
      <c r="B4" s="37">
        <f aca="true" t="shared" si="2" ref="B4:B34">B3+ODD(G3)</f>
        <v>39187</v>
      </c>
      <c r="C4" s="38" t="s">
        <v>18</v>
      </c>
      <c r="D4" s="52">
        <v>88061</v>
      </c>
      <c r="E4" s="52" t="s">
        <v>19</v>
      </c>
      <c r="F4" s="40" t="s">
        <v>14</v>
      </c>
      <c r="G4" s="41">
        <f t="shared" si="0"/>
        <v>1.3514285714285714</v>
      </c>
      <c r="H4" s="42">
        <v>35</v>
      </c>
      <c r="I4" s="43">
        <v>0</v>
      </c>
      <c r="J4" s="44">
        <v>47.3</v>
      </c>
      <c r="K4" s="43">
        <f t="shared" si="1"/>
        <v>193</v>
      </c>
      <c r="L4" s="53"/>
      <c r="M4" s="35" t="s">
        <v>72</v>
      </c>
      <c r="N4" s="35">
        <v>11</v>
      </c>
    </row>
    <row r="5" spans="1:14" ht="12.75">
      <c r="A5" s="47">
        <f aca="true" t="shared" si="3" ref="A5:A34">B5-B4+A4</f>
        <v>11</v>
      </c>
      <c r="B5" s="37">
        <f t="shared" si="2"/>
        <v>39190</v>
      </c>
      <c r="C5" s="53" t="s">
        <v>73</v>
      </c>
      <c r="D5" s="49" t="s">
        <v>26</v>
      </c>
      <c r="E5" s="49" t="s">
        <v>17</v>
      </c>
      <c r="F5" s="40" t="s">
        <v>14</v>
      </c>
      <c r="G5" s="41">
        <f t="shared" si="0"/>
        <v>3.5085714285714285</v>
      </c>
      <c r="H5" s="42">
        <v>35</v>
      </c>
      <c r="I5" s="43">
        <v>0</v>
      </c>
      <c r="J5" s="44">
        <v>122.8</v>
      </c>
      <c r="K5" s="43">
        <f t="shared" si="1"/>
        <v>240.3</v>
      </c>
      <c r="L5" s="38"/>
      <c r="M5" s="35" t="s">
        <v>19</v>
      </c>
      <c r="N5" s="35">
        <v>11</v>
      </c>
    </row>
    <row r="6" spans="1:13" ht="12.75">
      <c r="A6" s="47">
        <f t="shared" si="3"/>
        <v>16</v>
      </c>
      <c r="B6" s="37">
        <f t="shared" si="2"/>
        <v>39195</v>
      </c>
      <c r="C6" s="53" t="s">
        <v>21</v>
      </c>
      <c r="D6" s="49">
        <v>87827</v>
      </c>
      <c r="E6" s="49" t="s">
        <v>17</v>
      </c>
      <c r="F6" s="40" t="s">
        <v>14</v>
      </c>
      <c r="G6" s="41">
        <f t="shared" si="0"/>
        <v>2.5714285714285716</v>
      </c>
      <c r="H6" s="42">
        <v>35</v>
      </c>
      <c r="I6" s="43">
        <v>0</v>
      </c>
      <c r="J6" s="44">
        <v>90</v>
      </c>
      <c r="K6" s="43">
        <f t="shared" si="1"/>
        <v>363.1</v>
      </c>
      <c r="L6" s="54"/>
      <c r="M6" s="35" t="s">
        <v>74</v>
      </c>
    </row>
    <row r="7" spans="1:11" ht="12.75">
      <c r="A7" s="47">
        <f t="shared" si="3"/>
        <v>19</v>
      </c>
      <c r="B7" s="37">
        <f t="shared" si="2"/>
        <v>39198</v>
      </c>
      <c r="C7" s="38" t="s">
        <v>22</v>
      </c>
      <c r="D7" s="39">
        <v>87020</v>
      </c>
      <c r="E7" s="39" t="s">
        <v>19</v>
      </c>
      <c r="F7" s="40" t="s">
        <v>14</v>
      </c>
      <c r="G7" s="41">
        <f t="shared" si="0"/>
        <v>3.36</v>
      </c>
      <c r="H7" s="42">
        <v>35</v>
      </c>
      <c r="I7" s="43">
        <v>0</v>
      </c>
      <c r="J7" s="44">
        <v>117.6</v>
      </c>
      <c r="K7" s="43">
        <f t="shared" si="1"/>
        <v>453.1</v>
      </c>
    </row>
    <row r="8" spans="1:11" ht="12.75">
      <c r="A8" s="47">
        <f t="shared" si="3"/>
        <v>24</v>
      </c>
      <c r="B8" s="37">
        <f t="shared" si="2"/>
        <v>39203</v>
      </c>
      <c r="C8" s="53" t="s">
        <v>23</v>
      </c>
      <c r="D8" s="49">
        <v>87013</v>
      </c>
      <c r="E8" s="49" t="s">
        <v>17</v>
      </c>
      <c r="F8" s="40" t="s">
        <v>14</v>
      </c>
      <c r="G8" s="41">
        <f t="shared" si="0"/>
        <v>1.5571428571428572</v>
      </c>
      <c r="H8" s="42">
        <v>35</v>
      </c>
      <c r="I8" s="43">
        <v>0</v>
      </c>
      <c r="J8" s="44">
        <v>54.5</v>
      </c>
      <c r="K8" s="43">
        <f t="shared" si="1"/>
        <v>570.7</v>
      </c>
    </row>
    <row r="9" spans="1:11" ht="12.75">
      <c r="A9" s="47">
        <f t="shared" si="3"/>
        <v>27</v>
      </c>
      <c r="B9" s="37">
        <f t="shared" si="2"/>
        <v>39206</v>
      </c>
      <c r="C9" s="53" t="s">
        <v>25</v>
      </c>
      <c r="D9" s="49" t="s">
        <v>26</v>
      </c>
      <c r="E9" s="49" t="s">
        <v>17</v>
      </c>
      <c r="F9" s="40" t="s">
        <v>14</v>
      </c>
      <c r="G9" s="41">
        <f t="shared" si="0"/>
        <v>2.5142857142857142</v>
      </c>
      <c r="H9" s="42">
        <v>35</v>
      </c>
      <c r="I9" s="43">
        <v>0</v>
      </c>
      <c r="J9" s="44">
        <v>88</v>
      </c>
      <c r="K9" s="43">
        <f t="shared" si="1"/>
        <v>625.2</v>
      </c>
    </row>
    <row r="10" spans="1:11" ht="12.75">
      <c r="A10" s="47">
        <f t="shared" si="3"/>
        <v>30</v>
      </c>
      <c r="B10" s="37">
        <f t="shared" si="2"/>
        <v>39209</v>
      </c>
      <c r="C10" s="53" t="s">
        <v>28</v>
      </c>
      <c r="D10" s="49">
        <v>87520</v>
      </c>
      <c r="E10" s="49" t="s">
        <v>17</v>
      </c>
      <c r="F10" s="40" t="s">
        <v>14</v>
      </c>
      <c r="G10" s="41">
        <f t="shared" si="0"/>
        <v>2.1714285714285713</v>
      </c>
      <c r="H10" s="42">
        <v>35</v>
      </c>
      <c r="I10" s="43">
        <v>8</v>
      </c>
      <c r="J10" s="44">
        <v>76</v>
      </c>
      <c r="K10" s="43">
        <f t="shared" si="1"/>
        <v>713.2</v>
      </c>
    </row>
    <row r="11" spans="1:11" ht="12.75">
      <c r="A11" s="47">
        <f t="shared" si="3"/>
        <v>33</v>
      </c>
      <c r="B11" s="37">
        <f t="shared" si="2"/>
        <v>39212</v>
      </c>
      <c r="C11" s="38" t="s">
        <v>30</v>
      </c>
      <c r="D11" s="39">
        <v>81147</v>
      </c>
      <c r="E11" s="39" t="s">
        <v>19</v>
      </c>
      <c r="F11" s="40" t="s">
        <v>31</v>
      </c>
      <c r="G11" s="41">
        <f t="shared" si="0"/>
        <v>3.342857142857143</v>
      </c>
      <c r="H11" s="42">
        <v>35</v>
      </c>
      <c r="I11" s="43">
        <v>25</v>
      </c>
      <c r="J11" s="44">
        <v>117</v>
      </c>
      <c r="K11" s="43">
        <f t="shared" si="1"/>
        <v>789.2</v>
      </c>
    </row>
    <row r="12" spans="1:11" ht="12.75">
      <c r="A12" s="47">
        <f t="shared" si="3"/>
        <v>38</v>
      </c>
      <c r="B12" s="37">
        <f t="shared" si="2"/>
        <v>39217</v>
      </c>
      <c r="C12" s="38" t="s">
        <v>33</v>
      </c>
      <c r="D12" s="39">
        <v>81235</v>
      </c>
      <c r="E12" s="39" t="s">
        <v>75</v>
      </c>
      <c r="F12" s="40" t="s">
        <v>31</v>
      </c>
      <c r="G12" s="44">
        <f t="shared" si="0"/>
        <v>2.7485714285714287</v>
      </c>
      <c r="H12" s="42">
        <v>35</v>
      </c>
      <c r="I12" s="43">
        <v>25</v>
      </c>
      <c r="J12" s="44">
        <v>96.2</v>
      </c>
      <c r="K12" s="43">
        <f t="shared" si="1"/>
        <v>906.2</v>
      </c>
    </row>
    <row r="13" spans="1:11" ht="12.75">
      <c r="A13" s="47">
        <f t="shared" si="3"/>
        <v>41</v>
      </c>
      <c r="B13" s="37">
        <f t="shared" si="2"/>
        <v>39220</v>
      </c>
      <c r="C13" s="38" t="s">
        <v>76</v>
      </c>
      <c r="D13" s="39">
        <v>81201</v>
      </c>
      <c r="E13" s="39" t="s">
        <v>19</v>
      </c>
      <c r="F13" s="40" t="s">
        <v>31</v>
      </c>
      <c r="G13" s="41">
        <f t="shared" si="0"/>
        <v>2.3142857142857145</v>
      </c>
      <c r="H13" s="42">
        <v>35</v>
      </c>
      <c r="I13" s="43">
        <v>20</v>
      </c>
      <c r="J13" s="44">
        <v>81</v>
      </c>
      <c r="K13" s="43">
        <f t="shared" si="1"/>
        <v>1002.4000000000001</v>
      </c>
    </row>
    <row r="14" spans="1:11" ht="12.75">
      <c r="A14" s="47">
        <f t="shared" si="3"/>
        <v>44</v>
      </c>
      <c r="B14" s="37">
        <f t="shared" si="2"/>
        <v>39223</v>
      </c>
      <c r="C14" s="53" t="s">
        <v>37</v>
      </c>
      <c r="D14" s="49">
        <v>81251</v>
      </c>
      <c r="E14" s="49" t="s">
        <v>17</v>
      </c>
      <c r="F14" s="40" t="s">
        <v>31</v>
      </c>
      <c r="G14" s="41">
        <f t="shared" si="0"/>
        <v>2.1714285714285713</v>
      </c>
      <c r="H14" s="42">
        <v>35</v>
      </c>
      <c r="I14" s="43">
        <v>2</v>
      </c>
      <c r="J14" s="44">
        <v>76</v>
      </c>
      <c r="K14" s="43">
        <f t="shared" si="1"/>
        <v>1083.4</v>
      </c>
    </row>
    <row r="15" spans="1:11" ht="12.75">
      <c r="A15" s="47">
        <f t="shared" si="3"/>
        <v>47</v>
      </c>
      <c r="B15" s="37">
        <f t="shared" si="2"/>
        <v>39226</v>
      </c>
      <c r="C15" s="38" t="s">
        <v>39</v>
      </c>
      <c r="D15" s="39" t="s">
        <v>40</v>
      </c>
      <c r="E15" s="39" t="s">
        <v>19</v>
      </c>
      <c r="F15" s="40" t="s">
        <v>31</v>
      </c>
      <c r="G15" s="41">
        <f t="shared" si="0"/>
        <v>2.3285714285714287</v>
      </c>
      <c r="H15" s="42">
        <v>35</v>
      </c>
      <c r="I15" s="43">
        <v>0</v>
      </c>
      <c r="J15" s="44">
        <v>81.5</v>
      </c>
      <c r="K15" s="43">
        <f t="shared" si="1"/>
        <v>1159.4</v>
      </c>
    </row>
    <row r="16" spans="1:11" ht="12.75">
      <c r="A16" s="47">
        <f t="shared" si="3"/>
        <v>50</v>
      </c>
      <c r="B16" s="37">
        <f t="shared" si="2"/>
        <v>39229</v>
      </c>
      <c r="C16" s="53" t="s">
        <v>41</v>
      </c>
      <c r="D16" s="49">
        <v>80447</v>
      </c>
      <c r="E16" s="49" t="s">
        <v>17</v>
      </c>
      <c r="F16" s="40" t="s">
        <v>31</v>
      </c>
      <c r="G16" s="44">
        <f t="shared" si="0"/>
        <v>2.257142857142857</v>
      </c>
      <c r="H16" s="42">
        <v>35</v>
      </c>
      <c r="I16" s="43">
        <v>0</v>
      </c>
      <c r="J16" s="44">
        <v>79</v>
      </c>
      <c r="K16" s="43">
        <f t="shared" si="1"/>
        <v>1240.9</v>
      </c>
    </row>
    <row r="17" spans="1:11" ht="12.75">
      <c r="A17" s="47">
        <f t="shared" si="3"/>
        <v>53</v>
      </c>
      <c r="B17" s="37">
        <f t="shared" si="2"/>
        <v>39232</v>
      </c>
      <c r="C17" s="38" t="s">
        <v>42</v>
      </c>
      <c r="D17" s="39">
        <v>80487</v>
      </c>
      <c r="E17" s="39" t="s">
        <v>19</v>
      </c>
      <c r="F17" s="40" t="s">
        <v>31</v>
      </c>
      <c r="G17" s="41">
        <f t="shared" si="0"/>
        <v>2.322857142857143</v>
      </c>
      <c r="H17" s="42">
        <v>35</v>
      </c>
      <c r="I17" s="43">
        <v>18</v>
      </c>
      <c r="J17" s="44">
        <v>81.3</v>
      </c>
      <c r="K17" s="43">
        <f t="shared" si="1"/>
        <v>1319.9</v>
      </c>
    </row>
    <row r="18" spans="1:11" ht="12.75">
      <c r="A18" s="47">
        <f t="shared" si="3"/>
        <v>56</v>
      </c>
      <c r="B18" s="37">
        <f t="shared" si="2"/>
        <v>39235</v>
      </c>
      <c r="C18" s="48" t="s">
        <v>77</v>
      </c>
      <c r="D18" s="49">
        <v>82325</v>
      </c>
      <c r="E18" s="49" t="s">
        <v>17</v>
      </c>
      <c r="F18" s="40" t="s">
        <v>44</v>
      </c>
      <c r="G18" s="41">
        <f t="shared" si="0"/>
        <v>2.1885714285714286</v>
      </c>
      <c r="H18" s="42">
        <v>35</v>
      </c>
      <c r="I18" s="43"/>
      <c r="J18" s="44">
        <v>76.6</v>
      </c>
      <c r="K18" s="43">
        <f t="shared" si="1"/>
        <v>1401.2</v>
      </c>
    </row>
    <row r="19" spans="1:11" ht="12.75">
      <c r="A19" s="47">
        <f t="shared" si="3"/>
        <v>59</v>
      </c>
      <c r="B19" s="37">
        <f t="shared" si="2"/>
        <v>39238</v>
      </c>
      <c r="C19" s="38" t="s">
        <v>43</v>
      </c>
      <c r="D19" s="39">
        <v>82301</v>
      </c>
      <c r="E19" s="39" t="s">
        <v>19</v>
      </c>
      <c r="F19" s="40" t="s">
        <v>44</v>
      </c>
      <c r="G19" s="41">
        <f t="shared" si="0"/>
        <v>3.4285714285714284</v>
      </c>
      <c r="H19" s="42">
        <v>35</v>
      </c>
      <c r="I19" s="43">
        <v>0</v>
      </c>
      <c r="J19" s="44">
        <v>120</v>
      </c>
      <c r="K19" s="43">
        <f t="shared" si="1"/>
        <v>1477.8</v>
      </c>
    </row>
    <row r="20" spans="1:11" ht="12.75">
      <c r="A20" s="47">
        <f t="shared" si="3"/>
        <v>64</v>
      </c>
      <c r="B20" s="37">
        <f t="shared" si="2"/>
        <v>39243</v>
      </c>
      <c r="C20" s="38" t="s">
        <v>78</v>
      </c>
      <c r="D20" s="39">
        <v>82520</v>
      </c>
      <c r="E20" s="39" t="s">
        <v>19</v>
      </c>
      <c r="F20" s="40" t="s">
        <v>44</v>
      </c>
      <c r="G20" s="44">
        <f t="shared" si="0"/>
        <v>1.4285714285714286</v>
      </c>
      <c r="H20" s="42">
        <v>35</v>
      </c>
      <c r="I20" s="43">
        <v>38</v>
      </c>
      <c r="J20" s="44">
        <v>50</v>
      </c>
      <c r="K20" s="43">
        <f t="shared" si="1"/>
        <v>1597.8</v>
      </c>
    </row>
    <row r="21" spans="1:11" ht="12.75">
      <c r="A21" s="47">
        <f t="shared" si="3"/>
        <v>67</v>
      </c>
      <c r="B21" s="37">
        <f t="shared" si="2"/>
        <v>39246</v>
      </c>
      <c r="C21" s="48" t="s">
        <v>79</v>
      </c>
      <c r="D21" s="49" t="s">
        <v>26</v>
      </c>
      <c r="E21" s="49" t="s">
        <v>17</v>
      </c>
      <c r="F21" s="40" t="s">
        <v>44</v>
      </c>
      <c r="G21" s="44">
        <f t="shared" si="0"/>
        <v>3.3714285714285714</v>
      </c>
      <c r="H21" s="42">
        <v>35</v>
      </c>
      <c r="I21" s="43">
        <v>2.4</v>
      </c>
      <c r="J21" s="44">
        <v>118</v>
      </c>
      <c r="K21" s="43">
        <f t="shared" si="1"/>
        <v>1647.8</v>
      </c>
    </row>
    <row r="22" spans="1:11" ht="12.75">
      <c r="A22" s="47">
        <f t="shared" si="3"/>
        <v>72</v>
      </c>
      <c r="B22" s="37">
        <f t="shared" si="2"/>
        <v>39251</v>
      </c>
      <c r="C22" s="53" t="s">
        <v>80</v>
      </c>
      <c r="D22" s="49">
        <v>82513</v>
      </c>
      <c r="E22" s="49" t="s">
        <v>17</v>
      </c>
      <c r="F22" s="40" t="s">
        <v>44</v>
      </c>
      <c r="G22" s="44">
        <f t="shared" si="0"/>
        <v>2.962857142857143</v>
      </c>
      <c r="H22" s="42">
        <v>35</v>
      </c>
      <c r="I22" s="43">
        <v>22</v>
      </c>
      <c r="J22" s="44">
        <v>103.7</v>
      </c>
      <c r="K22" s="43">
        <f t="shared" si="1"/>
        <v>1765.8</v>
      </c>
    </row>
    <row r="23" spans="1:11" ht="12.75">
      <c r="A23" s="47">
        <f t="shared" si="3"/>
        <v>75</v>
      </c>
      <c r="B23" s="37">
        <f t="shared" si="2"/>
        <v>39254</v>
      </c>
      <c r="C23" s="53" t="s">
        <v>50</v>
      </c>
      <c r="D23" s="49">
        <v>82190</v>
      </c>
      <c r="E23" s="49" t="s">
        <v>17</v>
      </c>
      <c r="F23" s="40" t="s">
        <v>44</v>
      </c>
      <c r="G23" s="44">
        <f t="shared" si="0"/>
        <v>3.1142857142857143</v>
      </c>
      <c r="H23" s="42">
        <v>35</v>
      </c>
      <c r="I23" s="43">
        <v>0</v>
      </c>
      <c r="J23" s="44">
        <v>109</v>
      </c>
      <c r="K23" s="43">
        <f t="shared" si="1"/>
        <v>1869.5</v>
      </c>
    </row>
    <row r="24" spans="1:11" ht="12.75">
      <c r="A24" s="47">
        <f t="shared" si="3"/>
        <v>80</v>
      </c>
      <c r="B24" s="37">
        <f t="shared" si="2"/>
        <v>39259</v>
      </c>
      <c r="C24" s="50" t="s">
        <v>51</v>
      </c>
      <c r="D24" s="55">
        <v>59739</v>
      </c>
      <c r="E24" s="56" t="s">
        <v>71</v>
      </c>
      <c r="F24" s="40" t="s">
        <v>52</v>
      </c>
      <c r="G24" s="41">
        <f t="shared" si="0"/>
        <v>2.914285714285714</v>
      </c>
      <c r="H24" s="42">
        <v>35</v>
      </c>
      <c r="I24" s="43">
        <v>16</v>
      </c>
      <c r="J24" s="44">
        <v>102</v>
      </c>
      <c r="K24" s="43">
        <f t="shared" si="1"/>
        <v>1978.5</v>
      </c>
    </row>
    <row r="25" spans="1:11" ht="12.75">
      <c r="A25" s="47">
        <f t="shared" si="3"/>
        <v>83</v>
      </c>
      <c r="B25" s="37">
        <f t="shared" si="2"/>
        <v>39262</v>
      </c>
      <c r="C25" s="53" t="s">
        <v>81</v>
      </c>
      <c r="D25" s="49">
        <v>83464</v>
      </c>
      <c r="E25" s="49" t="s">
        <v>17</v>
      </c>
      <c r="F25" s="40" t="s">
        <v>55</v>
      </c>
      <c r="G25" s="41">
        <f t="shared" si="0"/>
        <v>3.4857142857142858</v>
      </c>
      <c r="H25" s="42">
        <v>35</v>
      </c>
      <c r="I25" s="43">
        <v>13.5</v>
      </c>
      <c r="J25" s="44">
        <v>122</v>
      </c>
      <c r="K25" s="43">
        <f t="shared" si="1"/>
        <v>2080.5</v>
      </c>
    </row>
    <row r="26" spans="1:11" ht="12.75">
      <c r="A26" s="47">
        <f t="shared" si="3"/>
        <v>88</v>
      </c>
      <c r="B26" s="37">
        <f t="shared" si="2"/>
        <v>39267</v>
      </c>
      <c r="C26" s="53" t="s">
        <v>82</v>
      </c>
      <c r="D26" s="49">
        <v>83466</v>
      </c>
      <c r="E26" s="49" t="s">
        <v>17</v>
      </c>
      <c r="F26" s="40" t="s">
        <v>55</v>
      </c>
      <c r="G26" s="41">
        <f t="shared" si="0"/>
        <v>3.4285714285714284</v>
      </c>
      <c r="H26" s="42">
        <v>35</v>
      </c>
      <c r="I26" s="43"/>
      <c r="J26" s="44">
        <v>120</v>
      </c>
      <c r="K26" s="43">
        <f t="shared" si="1"/>
        <v>2202.5</v>
      </c>
    </row>
    <row r="27" spans="1:11" ht="12.75">
      <c r="A27" s="47">
        <f t="shared" si="3"/>
        <v>93</v>
      </c>
      <c r="B27" s="37">
        <f t="shared" si="2"/>
        <v>39272</v>
      </c>
      <c r="C27" s="38" t="s">
        <v>57</v>
      </c>
      <c r="D27" s="39">
        <v>59701</v>
      </c>
      <c r="E27" s="39" t="s">
        <v>19</v>
      </c>
      <c r="F27" s="40" t="s">
        <v>52</v>
      </c>
      <c r="G27" s="41">
        <f t="shared" si="0"/>
        <v>2.6</v>
      </c>
      <c r="H27" s="42">
        <v>35</v>
      </c>
      <c r="I27" s="43">
        <v>10</v>
      </c>
      <c r="J27" s="44">
        <v>91</v>
      </c>
      <c r="K27" s="43">
        <f t="shared" si="1"/>
        <v>2322.5</v>
      </c>
    </row>
    <row r="28" spans="1:11" ht="12.75">
      <c r="A28" s="47">
        <f t="shared" si="3"/>
        <v>96</v>
      </c>
      <c r="B28" s="37">
        <f t="shared" si="2"/>
        <v>39275</v>
      </c>
      <c r="C28" s="38" t="s">
        <v>58</v>
      </c>
      <c r="D28" s="39">
        <v>59601</v>
      </c>
      <c r="E28" s="39" t="s">
        <v>19</v>
      </c>
      <c r="F28" s="40" t="s">
        <v>52</v>
      </c>
      <c r="G28" s="41">
        <f t="shared" si="0"/>
        <v>1.8257142857142856</v>
      </c>
      <c r="H28" s="42">
        <v>35</v>
      </c>
      <c r="I28" s="43">
        <v>15</v>
      </c>
      <c r="J28" s="44">
        <v>63.9</v>
      </c>
      <c r="K28" s="43">
        <f t="shared" si="1"/>
        <v>2413.5</v>
      </c>
    </row>
    <row r="29" spans="1:11" ht="12.75">
      <c r="A29" s="47">
        <f t="shared" si="3"/>
        <v>99</v>
      </c>
      <c r="B29" s="37">
        <f t="shared" si="2"/>
        <v>39278</v>
      </c>
      <c r="C29" s="53" t="s">
        <v>59</v>
      </c>
      <c r="D29" s="49">
        <v>59639</v>
      </c>
      <c r="E29" s="49" t="s">
        <v>17</v>
      </c>
      <c r="F29" s="40" t="s">
        <v>52</v>
      </c>
      <c r="G29" s="41">
        <f t="shared" si="0"/>
        <v>1.5057142857142858</v>
      </c>
      <c r="H29" s="42">
        <v>35</v>
      </c>
      <c r="I29" s="43">
        <v>20</v>
      </c>
      <c r="J29" s="44">
        <v>52.7</v>
      </c>
      <c r="K29" s="43">
        <f t="shared" si="1"/>
        <v>2477.4</v>
      </c>
    </row>
    <row r="30" spans="1:11" ht="12.75">
      <c r="A30" s="47">
        <f t="shared" si="3"/>
        <v>102</v>
      </c>
      <c r="B30" s="37">
        <f t="shared" si="2"/>
        <v>39281</v>
      </c>
      <c r="C30" s="53" t="s">
        <v>83</v>
      </c>
      <c r="D30" s="49" t="s">
        <v>26</v>
      </c>
      <c r="E30" s="49" t="s">
        <v>17</v>
      </c>
      <c r="F30" s="40" t="s">
        <v>52</v>
      </c>
      <c r="G30" s="41">
        <f t="shared" si="0"/>
        <v>3.6942857142857144</v>
      </c>
      <c r="H30" s="42">
        <v>35</v>
      </c>
      <c r="I30" s="43">
        <v>1.5</v>
      </c>
      <c r="J30" s="44">
        <v>129.3</v>
      </c>
      <c r="K30" s="43">
        <f t="shared" si="1"/>
        <v>2530.1</v>
      </c>
    </row>
    <row r="31" spans="1:11" ht="12.75">
      <c r="A31" s="47">
        <f t="shared" si="3"/>
        <v>107</v>
      </c>
      <c r="B31" s="37">
        <f t="shared" si="2"/>
        <v>39286</v>
      </c>
      <c r="C31" s="53" t="s">
        <v>61</v>
      </c>
      <c r="D31" s="49">
        <v>59434</v>
      </c>
      <c r="E31" s="49" t="s">
        <v>84</v>
      </c>
      <c r="F31" s="40" t="s">
        <v>52</v>
      </c>
      <c r="G31" s="41">
        <f t="shared" si="0"/>
        <v>1.8771428571428572</v>
      </c>
      <c r="H31" s="42">
        <v>35</v>
      </c>
      <c r="I31" s="43"/>
      <c r="J31" s="44">
        <v>65.7</v>
      </c>
      <c r="K31" s="43">
        <f t="shared" si="1"/>
        <v>2659.4</v>
      </c>
    </row>
    <row r="32" spans="1:11" ht="12.75">
      <c r="A32" s="47">
        <f t="shared" si="3"/>
        <v>110</v>
      </c>
      <c r="B32" s="37">
        <f t="shared" si="2"/>
        <v>39289</v>
      </c>
      <c r="C32" s="57" t="s">
        <v>85</v>
      </c>
      <c r="D32" s="56" t="s">
        <v>86</v>
      </c>
      <c r="E32" s="56" t="s">
        <v>71</v>
      </c>
      <c r="F32" s="40" t="s">
        <v>52</v>
      </c>
      <c r="G32" s="41">
        <f t="shared" si="0"/>
        <v>0.8057142857142857</v>
      </c>
      <c r="H32" s="42">
        <v>35</v>
      </c>
      <c r="I32" s="43"/>
      <c r="J32" s="44">
        <v>28.2</v>
      </c>
      <c r="K32" s="43">
        <f t="shared" si="1"/>
        <v>2725.1</v>
      </c>
    </row>
    <row r="33" spans="1:11" ht="12.75">
      <c r="A33" s="47">
        <f t="shared" si="3"/>
        <v>111</v>
      </c>
      <c r="B33" s="37">
        <f t="shared" si="2"/>
        <v>39290</v>
      </c>
      <c r="C33" s="58" t="s">
        <v>87</v>
      </c>
      <c r="D33" s="59" t="s">
        <v>86</v>
      </c>
      <c r="E33" s="59" t="s">
        <v>70</v>
      </c>
      <c r="F33" s="40" t="s">
        <v>52</v>
      </c>
      <c r="G33" s="60">
        <v>1</v>
      </c>
      <c r="H33" s="60">
        <v>0</v>
      </c>
      <c r="I33" s="41"/>
      <c r="J33" s="44">
        <v>0</v>
      </c>
      <c r="K33" s="43">
        <f t="shared" si="1"/>
        <v>2753.2999999999997</v>
      </c>
    </row>
    <row r="34" spans="1:11" ht="12.75">
      <c r="A34" s="47">
        <f t="shared" si="3"/>
        <v>112</v>
      </c>
      <c r="B34" s="37">
        <f t="shared" si="2"/>
        <v>39291</v>
      </c>
      <c r="C34" s="58" t="s">
        <v>62</v>
      </c>
      <c r="D34" s="59" t="s">
        <v>86</v>
      </c>
      <c r="E34" s="59" t="s">
        <v>70</v>
      </c>
      <c r="F34" s="40" t="s">
        <v>63</v>
      </c>
      <c r="K34" s="43">
        <f t="shared" si="1"/>
        <v>2753.2999999999997</v>
      </c>
    </row>
    <row r="35" spans="1:11" ht="12.75">
      <c r="A35" s="61"/>
      <c r="B35" s="62"/>
      <c r="C35" s="58"/>
      <c r="D35" s="59"/>
      <c r="E35" s="59"/>
      <c r="F35" s="40"/>
      <c r="G35" s="41"/>
      <c r="H35" s="60"/>
      <c r="I35" s="41"/>
      <c r="J35" s="44"/>
      <c r="K35" s="41"/>
    </row>
    <row r="36" spans="1:11" ht="12.75">
      <c r="A36" s="30" t="s">
        <v>0</v>
      </c>
      <c r="B36" s="30" t="s">
        <v>1</v>
      </c>
      <c r="C36" s="31" t="s">
        <v>2</v>
      </c>
      <c r="D36" s="32" t="s">
        <v>3</v>
      </c>
      <c r="E36" s="32" t="s">
        <v>4</v>
      </c>
      <c r="F36" s="33" t="s">
        <v>5</v>
      </c>
      <c r="G36" s="32" t="s">
        <v>6</v>
      </c>
      <c r="H36" s="32" t="s">
        <v>7</v>
      </c>
      <c r="I36" s="34" t="s">
        <v>8</v>
      </c>
      <c r="J36" s="33" t="s">
        <v>68</v>
      </c>
      <c r="K36" s="32" t="s">
        <v>10</v>
      </c>
    </row>
    <row r="37" spans="1:11" ht="12.75">
      <c r="A37" s="47">
        <v>112</v>
      </c>
      <c r="B37" s="37">
        <v>39291</v>
      </c>
      <c r="C37" s="58" t="s">
        <v>62</v>
      </c>
      <c r="D37" s="59" t="s">
        <v>86</v>
      </c>
      <c r="E37" s="59" t="s">
        <v>70</v>
      </c>
      <c r="F37" s="40" t="s">
        <v>63</v>
      </c>
      <c r="G37" s="63"/>
      <c r="H37" s="63"/>
      <c r="I37" s="64"/>
      <c r="J37" s="44">
        <v>0</v>
      </c>
      <c r="K37" s="43">
        <f>K34+J37</f>
        <v>2753.2999999999997</v>
      </c>
    </row>
    <row r="38" spans="1:11" ht="12.75">
      <c r="A38" s="47">
        <f>B38-B37+A37</f>
        <v>113</v>
      </c>
      <c r="B38" s="37">
        <f aca="true" t="shared" si="4" ref="B38:B69">B37+ODD(G37)</f>
        <v>39292</v>
      </c>
      <c r="C38" s="58" t="s">
        <v>87</v>
      </c>
      <c r="D38" s="59" t="s">
        <v>86</v>
      </c>
      <c r="E38" s="59" t="s">
        <v>70</v>
      </c>
      <c r="F38" s="40" t="s">
        <v>52</v>
      </c>
      <c r="G38" s="41">
        <f aca="true" t="shared" si="5" ref="G38:G69">J37/H38</f>
        <v>0</v>
      </c>
      <c r="H38" s="60">
        <v>35</v>
      </c>
      <c r="I38" s="41"/>
      <c r="J38" s="44">
        <v>28.2</v>
      </c>
      <c r="K38" s="43">
        <f>K37+J38</f>
        <v>2781.4999999999995</v>
      </c>
    </row>
    <row r="39" spans="1:11" ht="12.75">
      <c r="A39" s="47">
        <f aca="true" t="shared" si="6" ref="A39:A69">B39-B38+A38</f>
        <v>114</v>
      </c>
      <c r="B39" s="37">
        <f t="shared" si="4"/>
        <v>39293</v>
      </c>
      <c r="C39" s="57" t="s">
        <v>85</v>
      </c>
      <c r="D39" s="56" t="s">
        <v>86</v>
      </c>
      <c r="E39" s="56" t="s">
        <v>71</v>
      </c>
      <c r="F39" s="40" t="s">
        <v>52</v>
      </c>
      <c r="G39" s="41">
        <f t="shared" si="5"/>
        <v>0.8057142857142857</v>
      </c>
      <c r="H39" s="42">
        <v>35</v>
      </c>
      <c r="I39" s="43"/>
      <c r="J39" s="44">
        <v>65.7</v>
      </c>
      <c r="K39" s="43">
        <f aca="true" t="shared" si="7" ref="K39:K69">K38+J39</f>
        <v>2847.1999999999994</v>
      </c>
    </row>
    <row r="40" spans="1:13" ht="12.75">
      <c r="A40" s="47">
        <f t="shared" si="6"/>
        <v>115</v>
      </c>
      <c r="B40" s="37">
        <f t="shared" si="4"/>
        <v>39294</v>
      </c>
      <c r="C40" s="53" t="s">
        <v>61</v>
      </c>
      <c r="D40" s="49">
        <v>59434</v>
      </c>
      <c r="E40" s="49" t="s">
        <v>84</v>
      </c>
      <c r="F40" s="40" t="s">
        <v>52</v>
      </c>
      <c r="G40" s="41">
        <f t="shared" si="5"/>
        <v>1.8771428571428572</v>
      </c>
      <c r="H40" s="42">
        <v>35</v>
      </c>
      <c r="I40" s="43"/>
      <c r="J40" s="44">
        <v>129.3</v>
      </c>
      <c r="K40" s="43">
        <f t="shared" si="7"/>
        <v>2976.4999999999995</v>
      </c>
      <c r="L40" s="65"/>
      <c r="M40" s="66"/>
    </row>
    <row r="41" spans="1:13" ht="12.75">
      <c r="A41" s="47">
        <f t="shared" si="6"/>
        <v>118</v>
      </c>
      <c r="B41" s="37">
        <f t="shared" si="4"/>
        <v>39297</v>
      </c>
      <c r="C41" s="53" t="s">
        <v>83</v>
      </c>
      <c r="D41" s="49" t="s">
        <v>26</v>
      </c>
      <c r="E41" s="49" t="s">
        <v>17</v>
      </c>
      <c r="F41" s="40" t="s">
        <v>52</v>
      </c>
      <c r="G41" s="41">
        <f t="shared" si="5"/>
        <v>3.6942857142857144</v>
      </c>
      <c r="H41" s="42">
        <v>35</v>
      </c>
      <c r="I41" s="43">
        <v>1.5</v>
      </c>
      <c r="J41" s="44">
        <v>52.7</v>
      </c>
      <c r="K41" s="43">
        <f t="shared" si="7"/>
        <v>3029.1999999999994</v>
      </c>
      <c r="L41" s="29"/>
      <c r="M41" s="66"/>
    </row>
    <row r="42" spans="1:13" ht="12.75">
      <c r="A42" s="47">
        <f t="shared" si="6"/>
        <v>123</v>
      </c>
      <c r="B42" s="37">
        <f t="shared" si="4"/>
        <v>39302</v>
      </c>
      <c r="C42" s="53" t="s">
        <v>59</v>
      </c>
      <c r="D42" s="49">
        <v>59639</v>
      </c>
      <c r="E42" s="49" t="s">
        <v>17</v>
      </c>
      <c r="F42" s="40" t="s">
        <v>52</v>
      </c>
      <c r="G42" s="41">
        <f t="shared" si="5"/>
        <v>1.5057142857142858</v>
      </c>
      <c r="H42" s="42">
        <v>35</v>
      </c>
      <c r="I42" s="43">
        <v>20</v>
      </c>
      <c r="J42" s="44">
        <v>63.9</v>
      </c>
      <c r="K42" s="43">
        <f t="shared" si="7"/>
        <v>3093.0999999999995</v>
      </c>
      <c r="L42" s="29"/>
      <c r="M42" s="66"/>
    </row>
    <row r="43" spans="1:13" ht="12.75">
      <c r="A43" s="47">
        <f t="shared" si="6"/>
        <v>126</v>
      </c>
      <c r="B43" s="37">
        <f t="shared" si="4"/>
        <v>39305</v>
      </c>
      <c r="C43" s="38" t="s">
        <v>58</v>
      </c>
      <c r="D43" s="39">
        <v>59601</v>
      </c>
      <c r="E43" s="39" t="s">
        <v>19</v>
      </c>
      <c r="F43" s="40" t="s">
        <v>52</v>
      </c>
      <c r="G43" s="41">
        <f t="shared" si="5"/>
        <v>1.8257142857142856</v>
      </c>
      <c r="H43" s="42">
        <v>35</v>
      </c>
      <c r="I43" s="43">
        <v>15</v>
      </c>
      <c r="J43" s="44">
        <v>91</v>
      </c>
      <c r="K43" s="43">
        <f t="shared" si="7"/>
        <v>3184.0999999999995</v>
      </c>
      <c r="L43" s="29"/>
      <c r="M43" s="66"/>
    </row>
    <row r="44" spans="1:13" ht="12.75">
      <c r="A44" s="47">
        <f t="shared" si="6"/>
        <v>129</v>
      </c>
      <c r="B44" s="37">
        <f t="shared" si="4"/>
        <v>39308</v>
      </c>
      <c r="C44" s="38" t="s">
        <v>57</v>
      </c>
      <c r="D44" s="39">
        <v>59701</v>
      </c>
      <c r="E44" s="39" t="s">
        <v>19</v>
      </c>
      <c r="F44" s="40" t="s">
        <v>52</v>
      </c>
      <c r="G44" s="41">
        <f t="shared" si="5"/>
        <v>2.6</v>
      </c>
      <c r="H44" s="42">
        <v>35</v>
      </c>
      <c r="I44" s="43">
        <v>10</v>
      </c>
      <c r="J44" s="44">
        <v>120</v>
      </c>
      <c r="K44" s="43">
        <f t="shared" si="7"/>
        <v>3304.0999999999995</v>
      </c>
      <c r="L44" s="29"/>
      <c r="M44" s="66"/>
    </row>
    <row r="45" spans="1:12" ht="12.75">
      <c r="A45" s="47">
        <f t="shared" si="6"/>
        <v>132</v>
      </c>
      <c r="B45" s="37">
        <f t="shared" si="4"/>
        <v>39311</v>
      </c>
      <c r="C45" s="53" t="s">
        <v>82</v>
      </c>
      <c r="D45" s="49">
        <v>83466</v>
      </c>
      <c r="E45" s="49" t="s">
        <v>17</v>
      </c>
      <c r="F45" s="40" t="s">
        <v>55</v>
      </c>
      <c r="G45" s="41">
        <f t="shared" si="5"/>
        <v>3.4285714285714284</v>
      </c>
      <c r="H45" s="42">
        <v>35</v>
      </c>
      <c r="I45" s="43"/>
      <c r="J45" s="44">
        <v>122</v>
      </c>
      <c r="K45" s="43">
        <f t="shared" si="7"/>
        <v>3426.0999999999995</v>
      </c>
      <c r="L45" s="29"/>
    </row>
    <row r="46" spans="1:12" ht="12.75">
      <c r="A46" s="47">
        <f t="shared" si="6"/>
        <v>137</v>
      </c>
      <c r="B46" s="37">
        <f t="shared" si="4"/>
        <v>39316</v>
      </c>
      <c r="C46" s="53" t="s">
        <v>81</v>
      </c>
      <c r="D46" s="49">
        <v>83464</v>
      </c>
      <c r="E46" s="49" t="s">
        <v>17</v>
      </c>
      <c r="F46" s="40" t="s">
        <v>55</v>
      </c>
      <c r="G46" s="41">
        <f t="shared" si="5"/>
        <v>3.4857142857142858</v>
      </c>
      <c r="H46" s="42">
        <v>35</v>
      </c>
      <c r="I46" s="43">
        <v>13.5</v>
      </c>
      <c r="J46" s="44">
        <v>102</v>
      </c>
      <c r="K46" s="43">
        <f t="shared" si="7"/>
        <v>3528.0999999999995</v>
      </c>
      <c r="L46" s="29"/>
    </row>
    <row r="47" spans="1:12" ht="12.75">
      <c r="A47" s="47">
        <f t="shared" si="6"/>
        <v>142</v>
      </c>
      <c r="B47" s="37">
        <f t="shared" si="4"/>
        <v>39321</v>
      </c>
      <c r="C47" s="50" t="s">
        <v>51</v>
      </c>
      <c r="D47" s="55">
        <v>59739</v>
      </c>
      <c r="E47" s="56" t="s">
        <v>71</v>
      </c>
      <c r="F47" s="40" t="s">
        <v>52</v>
      </c>
      <c r="G47" s="41">
        <f t="shared" si="5"/>
        <v>2.914285714285714</v>
      </c>
      <c r="H47" s="42">
        <v>35</v>
      </c>
      <c r="I47" s="43">
        <v>16</v>
      </c>
      <c r="J47" s="44">
        <v>109</v>
      </c>
      <c r="K47" s="43">
        <f t="shared" si="7"/>
        <v>3637.0999999999995</v>
      </c>
      <c r="L47" s="29"/>
    </row>
    <row r="48" spans="1:12" ht="12.75">
      <c r="A48" s="47">
        <f t="shared" si="6"/>
        <v>145</v>
      </c>
      <c r="B48" s="37">
        <f t="shared" si="4"/>
        <v>39324</v>
      </c>
      <c r="C48" s="53" t="s">
        <v>50</v>
      </c>
      <c r="D48" s="49">
        <v>82190</v>
      </c>
      <c r="E48" s="49" t="s">
        <v>17</v>
      </c>
      <c r="F48" s="40" t="s">
        <v>44</v>
      </c>
      <c r="G48" s="44">
        <f t="shared" si="5"/>
        <v>3.1142857142857143</v>
      </c>
      <c r="H48" s="42">
        <v>35</v>
      </c>
      <c r="I48" s="43">
        <v>0</v>
      </c>
      <c r="J48" s="44">
        <v>103.7</v>
      </c>
      <c r="K48" s="43">
        <f t="shared" si="7"/>
        <v>3740.7999999999993</v>
      </c>
      <c r="L48" s="29"/>
    </row>
    <row r="49" spans="1:12" ht="12.75">
      <c r="A49" s="47">
        <f t="shared" si="6"/>
        <v>150</v>
      </c>
      <c r="B49" s="37">
        <f t="shared" si="4"/>
        <v>39329</v>
      </c>
      <c r="C49" s="53" t="s">
        <v>80</v>
      </c>
      <c r="D49" s="49">
        <v>82513</v>
      </c>
      <c r="E49" s="49" t="s">
        <v>17</v>
      </c>
      <c r="F49" s="40" t="s">
        <v>44</v>
      </c>
      <c r="G49" s="44">
        <f t="shared" si="5"/>
        <v>2.962857142857143</v>
      </c>
      <c r="H49" s="42">
        <v>35</v>
      </c>
      <c r="I49" s="43">
        <v>22</v>
      </c>
      <c r="J49" s="44">
        <v>118</v>
      </c>
      <c r="K49" s="43">
        <f t="shared" si="7"/>
        <v>3858.7999999999993</v>
      </c>
      <c r="L49" s="29"/>
    </row>
    <row r="50" spans="1:12" ht="12.75">
      <c r="A50" s="47">
        <f t="shared" si="6"/>
        <v>153</v>
      </c>
      <c r="B50" s="37">
        <f t="shared" si="4"/>
        <v>39332</v>
      </c>
      <c r="C50" s="48" t="s">
        <v>79</v>
      </c>
      <c r="D50" s="49" t="s">
        <v>26</v>
      </c>
      <c r="E50" s="49" t="s">
        <v>17</v>
      </c>
      <c r="F50" s="40" t="s">
        <v>44</v>
      </c>
      <c r="G50" s="44">
        <f t="shared" si="5"/>
        <v>3.3714285714285714</v>
      </c>
      <c r="H50" s="42">
        <v>35</v>
      </c>
      <c r="I50" s="43">
        <v>2.4</v>
      </c>
      <c r="J50" s="44">
        <v>50</v>
      </c>
      <c r="K50" s="43">
        <f t="shared" si="7"/>
        <v>3908.7999999999993</v>
      </c>
      <c r="L50" s="29"/>
    </row>
    <row r="51" spans="1:12" ht="12.75">
      <c r="A51" s="47">
        <f t="shared" si="6"/>
        <v>158</v>
      </c>
      <c r="B51" s="37">
        <f t="shared" si="4"/>
        <v>39337</v>
      </c>
      <c r="C51" s="38" t="s">
        <v>78</v>
      </c>
      <c r="D51" s="39">
        <v>82520</v>
      </c>
      <c r="E51" s="39" t="s">
        <v>19</v>
      </c>
      <c r="F51" s="40" t="s">
        <v>44</v>
      </c>
      <c r="G51" s="44">
        <f t="shared" si="5"/>
        <v>1.4285714285714286</v>
      </c>
      <c r="H51" s="42">
        <v>35</v>
      </c>
      <c r="I51" s="43">
        <v>38</v>
      </c>
      <c r="J51" s="44">
        <v>120</v>
      </c>
      <c r="K51" s="43">
        <f t="shared" si="7"/>
        <v>4028.7999999999993</v>
      </c>
      <c r="L51" s="29"/>
    </row>
    <row r="52" spans="1:12" ht="12.75">
      <c r="A52" s="47">
        <f t="shared" si="6"/>
        <v>161</v>
      </c>
      <c r="B52" s="37">
        <f t="shared" si="4"/>
        <v>39340</v>
      </c>
      <c r="C52" s="38" t="s">
        <v>43</v>
      </c>
      <c r="D52" s="39">
        <v>82301</v>
      </c>
      <c r="E52" s="39" t="s">
        <v>19</v>
      </c>
      <c r="F52" s="40" t="s">
        <v>44</v>
      </c>
      <c r="G52" s="41">
        <f t="shared" si="5"/>
        <v>3.4285714285714284</v>
      </c>
      <c r="H52" s="42">
        <v>35</v>
      </c>
      <c r="I52" s="43">
        <v>0</v>
      </c>
      <c r="J52" s="44">
        <v>76.6</v>
      </c>
      <c r="K52" s="43">
        <f t="shared" si="7"/>
        <v>4105.4</v>
      </c>
      <c r="L52" s="29"/>
    </row>
    <row r="53" spans="1:11" ht="12.75">
      <c r="A53" s="47">
        <f t="shared" si="6"/>
        <v>166</v>
      </c>
      <c r="B53" s="37">
        <f t="shared" si="4"/>
        <v>39345</v>
      </c>
      <c r="C53" s="48" t="s">
        <v>77</v>
      </c>
      <c r="D53" s="49">
        <v>82325</v>
      </c>
      <c r="E53" s="49" t="s">
        <v>17</v>
      </c>
      <c r="F53" s="40" t="s">
        <v>44</v>
      </c>
      <c r="G53" s="41">
        <f t="shared" si="5"/>
        <v>2.1885714285714286</v>
      </c>
      <c r="H53" s="42">
        <v>35</v>
      </c>
      <c r="I53" s="43"/>
      <c r="J53" s="44">
        <v>81.3</v>
      </c>
      <c r="K53" s="43">
        <f t="shared" si="7"/>
        <v>4186.7</v>
      </c>
    </row>
    <row r="54" spans="1:11" ht="12.75">
      <c r="A54" s="47">
        <f t="shared" si="6"/>
        <v>169</v>
      </c>
      <c r="B54" s="37">
        <f t="shared" si="4"/>
        <v>39348</v>
      </c>
      <c r="C54" s="38" t="s">
        <v>42</v>
      </c>
      <c r="D54" s="39">
        <v>80487</v>
      </c>
      <c r="E54" s="39" t="s">
        <v>19</v>
      </c>
      <c r="F54" s="40" t="s">
        <v>31</v>
      </c>
      <c r="G54" s="41">
        <f t="shared" si="5"/>
        <v>2.322857142857143</v>
      </c>
      <c r="H54" s="42">
        <v>35</v>
      </c>
      <c r="I54" s="43">
        <v>18</v>
      </c>
      <c r="J54" s="44">
        <v>79</v>
      </c>
      <c r="K54" s="43">
        <f t="shared" si="7"/>
        <v>4265.7</v>
      </c>
    </row>
    <row r="55" spans="1:11" ht="12.75">
      <c r="A55" s="47">
        <f t="shared" si="6"/>
        <v>172</v>
      </c>
      <c r="B55" s="37">
        <f t="shared" si="4"/>
        <v>39351</v>
      </c>
      <c r="C55" s="53" t="s">
        <v>41</v>
      </c>
      <c r="D55" s="49">
        <v>80447</v>
      </c>
      <c r="E55" s="49" t="s">
        <v>17</v>
      </c>
      <c r="F55" s="40" t="s">
        <v>31</v>
      </c>
      <c r="G55" s="44">
        <f t="shared" si="5"/>
        <v>2.257142857142857</v>
      </c>
      <c r="H55" s="42">
        <v>35</v>
      </c>
      <c r="I55" s="43">
        <v>0</v>
      </c>
      <c r="J55" s="44">
        <v>81.5</v>
      </c>
      <c r="K55" s="43">
        <f t="shared" si="7"/>
        <v>4347.2</v>
      </c>
    </row>
    <row r="56" spans="1:11" ht="12.75">
      <c r="A56" s="47">
        <f t="shared" si="6"/>
        <v>175</v>
      </c>
      <c r="B56" s="37">
        <f t="shared" si="4"/>
        <v>39354</v>
      </c>
      <c r="C56" s="38" t="s">
        <v>39</v>
      </c>
      <c r="D56" s="39" t="s">
        <v>40</v>
      </c>
      <c r="E56" s="39" t="s">
        <v>19</v>
      </c>
      <c r="F56" s="40" t="s">
        <v>31</v>
      </c>
      <c r="G56" s="41">
        <f t="shared" si="5"/>
        <v>2.3285714285714287</v>
      </c>
      <c r="H56" s="42">
        <v>35</v>
      </c>
      <c r="I56" s="43">
        <v>0</v>
      </c>
      <c r="J56" s="44">
        <v>76</v>
      </c>
      <c r="K56" s="43">
        <f t="shared" si="7"/>
        <v>4423.2</v>
      </c>
    </row>
    <row r="57" spans="1:11" ht="12.75">
      <c r="A57" s="47">
        <f t="shared" si="6"/>
        <v>178</v>
      </c>
      <c r="B57" s="37">
        <f t="shared" si="4"/>
        <v>39357</v>
      </c>
      <c r="C57" s="53" t="s">
        <v>37</v>
      </c>
      <c r="D57" s="49">
        <v>81251</v>
      </c>
      <c r="E57" s="49" t="s">
        <v>17</v>
      </c>
      <c r="F57" s="40" t="s">
        <v>31</v>
      </c>
      <c r="G57" s="41">
        <f t="shared" si="5"/>
        <v>2.1714285714285713</v>
      </c>
      <c r="H57" s="42">
        <v>35</v>
      </c>
      <c r="I57" s="43">
        <v>2</v>
      </c>
      <c r="J57" s="44">
        <v>81</v>
      </c>
      <c r="K57" s="43">
        <f t="shared" si="7"/>
        <v>4504.2</v>
      </c>
    </row>
    <row r="58" spans="1:11" ht="12.75">
      <c r="A58" s="47">
        <f t="shared" si="6"/>
        <v>181</v>
      </c>
      <c r="B58" s="37">
        <f t="shared" si="4"/>
        <v>39360</v>
      </c>
      <c r="C58" s="38" t="s">
        <v>76</v>
      </c>
      <c r="D58" s="39">
        <v>81201</v>
      </c>
      <c r="E58" s="39" t="s">
        <v>19</v>
      </c>
      <c r="F58" s="40" t="s">
        <v>31</v>
      </c>
      <c r="G58" s="41">
        <f t="shared" si="5"/>
        <v>2.3142857142857145</v>
      </c>
      <c r="H58" s="42">
        <v>35</v>
      </c>
      <c r="I58" s="43">
        <v>20</v>
      </c>
      <c r="J58" s="44">
        <v>96.2</v>
      </c>
      <c r="K58" s="43">
        <f t="shared" si="7"/>
        <v>4600.4</v>
      </c>
    </row>
    <row r="59" spans="1:11" ht="12.75">
      <c r="A59" s="47">
        <f t="shared" si="6"/>
        <v>184</v>
      </c>
      <c r="B59" s="37">
        <f t="shared" si="4"/>
        <v>39363</v>
      </c>
      <c r="C59" s="38" t="s">
        <v>33</v>
      </c>
      <c r="D59" s="39">
        <v>81235</v>
      </c>
      <c r="E59" s="39" t="s">
        <v>75</v>
      </c>
      <c r="F59" s="40" t="s">
        <v>31</v>
      </c>
      <c r="G59" s="44">
        <f t="shared" si="5"/>
        <v>2.7485714285714287</v>
      </c>
      <c r="H59" s="42">
        <v>35</v>
      </c>
      <c r="I59" s="43">
        <v>25</v>
      </c>
      <c r="J59" s="44">
        <v>117</v>
      </c>
      <c r="K59" s="43">
        <f t="shared" si="7"/>
        <v>4717.4</v>
      </c>
    </row>
    <row r="60" spans="1:11" ht="12.75">
      <c r="A60" s="47">
        <f t="shared" si="6"/>
        <v>187</v>
      </c>
      <c r="B60" s="37">
        <f t="shared" si="4"/>
        <v>39366</v>
      </c>
      <c r="C60" s="38" t="s">
        <v>30</v>
      </c>
      <c r="D60" s="39">
        <v>81147</v>
      </c>
      <c r="E60" s="39" t="s">
        <v>19</v>
      </c>
      <c r="F60" s="40" t="s">
        <v>31</v>
      </c>
      <c r="G60" s="41">
        <f t="shared" si="5"/>
        <v>3.342857142857143</v>
      </c>
      <c r="H60" s="42">
        <v>35</v>
      </c>
      <c r="I60" s="43">
        <v>25</v>
      </c>
      <c r="J60" s="44">
        <v>76</v>
      </c>
      <c r="K60" s="43">
        <f t="shared" si="7"/>
        <v>4793.4</v>
      </c>
    </row>
    <row r="61" spans="1:11" ht="12.75">
      <c r="A61" s="47">
        <f t="shared" si="6"/>
        <v>192</v>
      </c>
      <c r="B61" s="37">
        <f t="shared" si="4"/>
        <v>39371</v>
      </c>
      <c r="C61" s="53" t="s">
        <v>28</v>
      </c>
      <c r="D61" s="49">
        <v>87520</v>
      </c>
      <c r="E61" s="49" t="s">
        <v>17</v>
      </c>
      <c r="F61" s="40" t="s">
        <v>14</v>
      </c>
      <c r="G61" s="41">
        <f t="shared" si="5"/>
        <v>2.1714285714285713</v>
      </c>
      <c r="H61" s="42">
        <v>35</v>
      </c>
      <c r="I61" s="43">
        <v>8</v>
      </c>
      <c r="J61" s="44">
        <v>88</v>
      </c>
      <c r="K61" s="43">
        <f t="shared" si="7"/>
        <v>4881.4</v>
      </c>
    </row>
    <row r="62" spans="1:11" ht="12.75">
      <c r="A62" s="47">
        <f t="shared" si="6"/>
        <v>195</v>
      </c>
      <c r="B62" s="37">
        <f t="shared" si="4"/>
        <v>39374</v>
      </c>
      <c r="C62" s="53" t="s">
        <v>25</v>
      </c>
      <c r="D62" s="49" t="s">
        <v>26</v>
      </c>
      <c r="E62" s="49" t="s">
        <v>17</v>
      </c>
      <c r="F62" s="40" t="s">
        <v>14</v>
      </c>
      <c r="G62" s="41">
        <f t="shared" si="5"/>
        <v>2.5142857142857142</v>
      </c>
      <c r="H62" s="42">
        <v>35</v>
      </c>
      <c r="I62" s="43">
        <v>0</v>
      </c>
      <c r="J62" s="44">
        <v>54.5</v>
      </c>
      <c r="K62" s="43">
        <f t="shared" si="7"/>
        <v>4935.9</v>
      </c>
    </row>
    <row r="63" spans="1:11" ht="12.75">
      <c r="A63" s="47">
        <f t="shared" si="6"/>
        <v>198</v>
      </c>
      <c r="B63" s="37">
        <f t="shared" si="4"/>
        <v>39377</v>
      </c>
      <c r="C63" s="53" t="s">
        <v>23</v>
      </c>
      <c r="D63" s="49">
        <v>87013</v>
      </c>
      <c r="E63" s="49" t="s">
        <v>17</v>
      </c>
      <c r="F63" s="40" t="s">
        <v>14</v>
      </c>
      <c r="G63" s="41">
        <f t="shared" si="5"/>
        <v>1.5571428571428572</v>
      </c>
      <c r="H63" s="42">
        <v>35</v>
      </c>
      <c r="I63" s="43">
        <v>0</v>
      </c>
      <c r="J63" s="44">
        <v>117.6</v>
      </c>
      <c r="K63" s="43">
        <f t="shared" si="7"/>
        <v>5053.5</v>
      </c>
    </row>
    <row r="64" spans="1:11" ht="12.75">
      <c r="A64" s="47">
        <f t="shared" si="6"/>
        <v>201</v>
      </c>
      <c r="B64" s="37">
        <f t="shared" si="4"/>
        <v>39380</v>
      </c>
      <c r="C64" s="38" t="s">
        <v>22</v>
      </c>
      <c r="D64" s="39">
        <v>87020</v>
      </c>
      <c r="E64" s="39" t="s">
        <v>19</v>
      </c>
      <c r="F64" s="40" t="s">
        <v>14</v>
      </c>
      <c r="G64" s="41">
        <f t="shared" si="5"/>
        <v>3.36</v>
      </c>
      <c r="H64" s="42">
        <v>35</v>
      </c>
      <c r="I64" s="43">
        <v>0</v>
      </c>
      <c r="J64" s="44">
        <v>90</v>
      </c>
      <c r="K64" s="43">
        <f t="shared" si="7"/>
        <v>5143.5</v>
      </c>
    </row>
    <row r="65" spans="1:11" ht="12.75">
      <c r="A65" s="47">
        <f t="shared" si="6"/>
        <v>206</v>
      </c>
      <c r="B65" s="37">
        <f t="shared" si="4"/>
        <v>39385</v>
      </c>
      <c r="C65" s="53" t="s">
        <v>21</v>
      </c>
      <c r="D65" s="49">
        <v>87827</v>
      </c>
      <c r="E65" s="49" t="s">
        <v>17</v>
      </c>
      <c r="F65" s="40" t="s">
        <v>14</v>
      </c>
      <c r="G65" s="41">
        <f t="shared" si="5"/>
        <v>2.5714285714285716</v>
      </c>
      <c r="H65" s="42">
        <v>35</v>
      </c>
      <c r="I65" s="43">
        <v>0</v>
      </c>
      <c r="J65" s="44">
        <v>122.8</v>
      </c>
      <c r="K65" s="43">
        <f t="shared" si="7"/>
        <v>5266.3</v>
      </c>
    </row>
    <row r="66" spans="1:11" ht="12.75">
      <c r="A66" s="47">
        <f t="shared" si="6"/>
        <v>209</v>
      </c>
      <c r="B66" s="37">
        <f t="shared" si="4"/>
        <v>39388</v>
      </c>
      <c r="C66" s="53" t="s">
        <v>73</v>
      </c>
      <c r="D66" s="49" t="s">
        <v>26</v>
      </c>
      <c r="E66" s="49" t="s">
        <v>17</v>
      </c>
      <c r="F66" s="40" t="s">
        <v>14</v>
      </c>
      <c r="G66" s="41">
        <f t="shared" si="5"/>
        <v>3.5085714285714285</v>
      </c>
      <c r="H66" s="42">
        <v>35</v>
      </c>
      <c r="I66" s="43">
        <v>0</v>
      </c>
      <c r="J66" s="44">
        <v>47.3</v>
      </c>
      <c r="K66" s="43">
        <f t="shared" si="7"/>
        <v>5313.6</v>
      </c>
    </row>
    <row r="67" spans="1:11" ht="12.75">
      <c r="A67" s="47">
        <f t="shared" si="6"/>
        <v>214</v>
      </c>
      <c r="B67" s="37">
        <f t="shared" si="4"/>
        <v>39393</v>
      </c>
      <c r="C67" s="38" t="s">
        <v>18</v>
      </c>
      <c r="D67" s="52">
        <v>88061</v>
      </c>
      <c r="E67" s="52" t="s">
        <v>19</v>
      </c>
      <c r="F67" s="40" t="s">
        <v>14</v>
      </c>
      <c r="G67" s="41">
        <f t="shared" si="5"/>
        <v>1.3514285714285714</v>
      </c>
      <c r="H67" s="42">
        <v>35</v>
      </c>
      <c r="I67" s="43">
        <v>0</v>
      </c>
      <c r="J67" s="44">
        <v>51</v>
      </c>
      <c r="K67" s="43">
        <f t="shared" si="7"/>
        <v>5364.6</v>
      </c>
    </row>
    <row r="68" spans="1:11" ht="12.75">
      <c r="A68" s="47">
        <f t="shared" si="6"/>
        <v>217</v>
      </c>
      <c r="B68" s="37">
        <f t="shared" si="4"/>
        <v>39396</v>
      </c>
      <c r="C68" s="48" t="s">
        <v>16</v>
      </c>
      <c r="D68" s="49">
        <v>88045</v>
      </c>
      <c r="E68" s="49" t="s">
        <v>17</v>
      </c>
      <c r="F68" s="40" t="s">
        <v>14</v>
      </c>
      <c r="G68" s="41">
        <f t="shared" si="5"/>
        <v>1.457142857142857</v>
      </c>
      <c r="H68" s="42">
        <v>35</v>
      </c>
      <c r="I68" s="43">
        <v>0</v>
      </c>
      <c r="J68" s="67">
        <f>92+50</f>
        <v>142</v>
      </c>
      <c r="K68" s="43">
        <f t="shared" si="7"/>
        <v>5506.6</v>
      </c>
    </row>
    <row r="69" spans="1:11" ht="12.75">
      <c r="A69" s="47">
        <f t="shared" si="6"/>
        <v>220</v>
      </c>
      <c r="B69" s="37">
        <f t="shared" si="4"/>
        <v>39399</v>
      </c>
      <c r="C69" s="38" t="s">
        <v>69</v>
      </c>
      <c r="D69" s="39"/>
      <c r="E69" s="39"/>
      <c r="F69" s="40" t="s">
        <v>14</v>
      </c>
      <c r="G69" s="68">
        <f t="shared" si="5"/>
        <v>4.057142857142857</v>
      </c>
      <c r="H69" s="27">
        <v>35</v>
      </c>
      <c r="I69" s="69">
        <v>0</v>
      </c>
      <c r="J69" s="27">
        <v>0</v>
      </c>
      <c r="K69" s="43">
        <f t="shared" si="7"/>
        <v>5506.6</v>
      </c>
    </row>
    <row r="70" ht="12.75"/>
    <row r="72" ht="12.75"/>
    <row r="73" ht="12.75"/>
    <row r="74" 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I101"/>
  <sheetViews>
    <sheetView workbookViewId="0" topLeftCell="A1">
      <selection activeCell="A1" sqref="A1"/>
    </sheetView>
  </sheetViews>
  <sheetFormatPr defaultColWidth="9.140625" defaultRowHeight="12.75"/>
  <cols>
    <col min="1" max="1" width="8.8515625" style="0" customWidth="1"/>
    <col min="2" max="2" width="10.421875" style="0" customWidth="1"/>
    <col min="3" max="3" width="13.28125" style="0" customWidth="1"/>
    <col min="4" max="4" width="17.421875" style="0" customWidth="1"/>
    <col min="5" max="5" width="40.421875" style="27" customWidth="1"/>
    <col min="6" max="6" width="13.8515625" style="0" customWidth="1"/>
    <col min="7" max="7" width="19.421875" style="0" customWidth="1"/>
    <col min="8" max="16384" width="8.8515625" style="0" customWidth="1"/>
  </cols>
  <sheetData>
    <row r="1" ht="12.75">
      <c r="A1" s="70" t="s">
        <v>88</v>
      </c>
    </row>
    <row r="3" ht="12.75">
      <c r="D3" s="71"/>
    </row>
    <row r="4" spans="1:7" ht="12.75">
      <c r="A4" s="30" t="s">
        <v>0</v>
      </c>
      <c r="B4" s="30" t="s">
        <v>1</v>
      </c>
      <c r="C4" s="30" t="s">
        <v>89</v>
      </c>
      <c r="D4" s="31" t="s">
        <v>2</v>
      </c>
      <c r="E4" s="72" t="s">
        <v>5</v>
      </c>
      <c r="F4" s="72" t="s">
        <v>10</v>
      </c>
      <c r="G4" s="73" t="s">
        <v>5</v>
      </c>
    </row>
    <row r="5" spans="1:9" ht="12.75">
      <c r="A5" s="61">
        <v>7</v>
      </c>
      <c r="B5" s="37">
        <v>38888</v>
      </c>
      <c r="C5" s="37" t="s">
        <v>90</v>
      </c>
      <c r="D5" s="53" t="s">
        <v>61</v>
      </c>
      <c r="E5" s="49">
        <v>59434</v>
      </c>
      <c r="F5" s="49" t="s">
        <v>84</v>
      </c>
      <c r="G5" s="74" t="s">
        <v>52</v>
      </c>
      <c r="H5" s="35"/>
      <c r="I5" s="35"/>
    </row>
    <row r="6" spans="1:8" ht="12.75">
      <c r="A6" s="36">
        <v>18</v>
      </c>
      <c r="B6" s="62">
        <v>38899</v>
      </c>
      <c r="C6" s="61" t="s">
        <v>91</v>
      </c>
      <c r="D6" s="53" t="s">
        <v>59</v>
      </c>
      <c r="E6" s="49">
        <v>59639</v>
      </c>
      <c r="F6" s="49" t="s">
        <v>17</v>
      </c>
      <c r="G6" s="74" t="s">
        <v>52</v>
      </c>
      <c r="H6" s="66"/>
    </row>
    <row r="7" spans="1:7" ht="12.75">
      <c r="A7" s="36">
        <v>37</v>
      </c>
      <c r="B7" s="62">
        <v>38918</v>
      </c>
      <c r="C7" s="61" t="s">
        <v>92</v>
      </c>
      <c r="D7" s="53" t="s">
        <v>81</v>
      </c>
      <c r="E7" s="49">
        <v>83464</v>
      </c>
      <c r="F7" s="49" t="s">
        <v>17</v>
      </c>
      <c r="G7" s="74" t="s">
        <v>55</v>
      </c>
    </row>
    <row r="8" spans="1:7" ht="12.75">
      <c r="A8" s="36"/>
      <c r="B8" s="75"/>
      <c r="C8" s="76"/>
      <c r="D8" s="77"/>
      <c r="E8" s="78"/>
      <c r="F8" s="78"/>
      <c r="G8" s="78"/>
    </row>
    <row r="9" spans="1:7" ht="12.75">
      <c r="A9" s="36">
        <v>53</v>
      </c>
      <c r="B9" s="75">
        <v>38934</v>
      </c>
      <c r="C9" s="76" t="s">
        <v>91</v>
      </c>
      <c r="D9" s="53" t="s">
        <v>80</v>
      </c>
      <c r="E9" s="49">
        <v>82513</v>
      </c>
      <c r="F9" s="49" t="s">
        <v>17</v>
      </c>
      <c r="G9" s="74" t="s">
        <v>44</v>
      </c>
    </row>
    <row r="10" spans="1:7" ht="12.75">
      <c r="A10" s="36">
        <v>74</v>
      </c>
      <c r="B10" s="37">
        <v>38955</v>
      </c>
      <c r="C10" s="37" t="s">
        <v>91</v>
      </c>
      <c r="D10" s="48" t="s">
        <v>77</v>
      </c>
      <c r="E10" s="49">
        <v>82325</v>
      </c>
      <c r="F10" s="49" t="s">
        <v>17</v>
      </c>
      <c r="G10" s="74" t="s">
        <v>44</v>
      </c>
    </row>
    <row r="11" spans="1:8" ht="12.75">
      <c r="A11" s="36"/>
      <c r="B11" s="79"/>
      <c r="C11" s="79"/>
      <c r="D11" s="80"/>
      <c r="E11" s="40"/>
      <c r="F11" s="40"/>
      <c r="G11" s="78"/>
      <c r="H11" s="81"/>
    </row>
    <row r="12" spans="1:7" ht="12.75">
      <c r="A12" s="36">
        <v>93</v>
      </c>
      <c r="B12" s="37">
        <v>38974</v>
      </c>
      <c r="C12" s="37" t="s">
        <v>92</v>
      </c>
      <c r="D12" s="53" t="s">
        <v>37</v>
      </c>
      <c r="E12" s="49">
        <v>81251</v>
      </c>
      <c r="F12" s="49" t="s">
        <v>17</v>
      </c>
      <c r="G12" s="74" t="s">
        <v>31</v>
      </c>
    </row>
    <row r="13" spans="1:7" ht="12.75">
      <c r="A13" s="36">
        <v>103</v>
      </c>
      <c r="B13" s="37">
        <v>38984</v>
      </c>
      <c r="C13" s="37" t="s">
        <v>93</v>
      </c>
      <c r="D13" s="53" t="s">
        <v>94</v>
      </c>
      <c r="E13" s="49">
        <v>81224</v>
      </c>
      <c r="F13" s="49" t="s">
        <v>75</v>
      </c>
      <c r="G13" s="74" t="s">
        <v>31</v>
      </c>
    </row>
    <row r="14" spans="1:7" ht="12.75">
      <c r="A14" s="36"/>
      <c r="B14" s="79"/>
      <c r="C14" s="79"/>
      <c r="D14" s="77"/>
      <c r="E14" s="78"/>
      <c r="F14" s="78"/>
      <c r="G14" s="78"/>
    </row>
    <row r="15" spans="1:7" ht="12.75">
      <c r="A15" s="36">
        <v>113</v>
      </c>
      <c r="B15" s="37">
        <v>38994</v>
      </c>
      <c r="C15" s="37" t="s">
        <v>95</v>
      </c>
      <c r="D15" s="53" t="s">
        <v>28</v>
      </c>
      <c r="E15" s="49">
        <v>87520</v>
      </c>
      <c r="F15" s="49" t="s">
        <v>17</v>
      </c>
      <c r="G15" s="74" t="s">
        <v>14</v>
      </c>
    </row>
    <row r="16" spans="1:7" ht="12.75">
      <c r="A16" s="36">
        <v>121</v>
      </c>
      <c r="B16" s="37">
        <v>39002</v>
      </c>
      <c r="C16" s="37" t="s">
        <v>92</v>
      </c>
      <c r="D16" s="53" t="s">
        <v>23</v>
      </c>
      <c r="E16" s="49">
        <v>87013</v>
      </c>
      <c r="F16" s="49" t="s">
        <v>17</v>
      </c>
      <c r="G16" s="74" t="s">
        <v>14</v>
      </c>
    </row>
    <row r="17" spans="1:7" ht="12.75">
      <c r="A17" s="36">
        <v>131</v>
      </c>
      <c r="B17" s="37">
        <v>39012</v>
      </c>
      <c r="C17" s="37" t="s">
        <v>93</v>
      </c>
      <c r="D17" s="53" t="s">
        <v>21</v>
      </c>
      <c r="E17" s="49">
        <v>87827</v>
      </c>
      <c r="F17" s="49" t="s">
        <v>17</v>
      </c>
      <c r="G17" s="74" t="s">
        <v>14</v>
      </c>
    </row>
    <row r="18" spans="1:7" ht="12.75">
      <c r="A18" s="36">
        <v>144</v>
      </c>
      <c r="B18" s="37">
        <v>39025</v>
      </c>
      <c r="C18" s="37" t="s">
        <v>91</v>
      </c>
      <c r="D18" s="48" t="s">
        <v>96</v>
      </c>
      <c r="E18" s="49">
        <v>88040</v>
      </c>
      <c r="F18" s="49" t="s">
        <v>17</v>
      </c>
      <c r="G18" s="74" t="s">
        <v>14</v>
      </c>
    </row>
    <row r="19" spans="1:7" ht="12.75">
      <c r="A19" s="26"/>
      <c r="B19" s="26"/>
      <c r="C19" s="26"/>
      <c r="E19" s="82"/>
      <c r="F19" s="83"/>
      <c r="G19" s="82"/>
    </row>
    <row r="20" spans="5:7" ht="12.75">
      <c r="E20" s="84"/>
      <c r="F20" s="84"/>
      <c r="G20" s="84"/>
    </row>
    <row r="21" ht="12.75">
      <c r="E21"/>
    </row>
    <row r="22" ht="12.75">
      <c r="E22"/>
    </row>
    <row r="23" ht="12.75">
      <c r="E23"/>
    </row>
    <row r="24" spans="1:3" ht="12.75">
      <c r="A24" s="85"/>
      <c r="B24" s="85"/>
      <c r="C24" s="85"/>
    </row>
    <row r="25" spans="1:7" ht="12.75">
      <c r="A25" s="86" t="s">
        <v>97</v>
      </c>
      <c r="B25" s="85" t="s">
        <v>98</v>
      </c>
      <c r="C25" s="87" t="s">
        <v>99</v>
      </c>
      <c r="D25" s="88" t="s">
        <v>100</v>
      </c>
      <c r="E25" s="88" t="s">
        <v>101</v>
      </c>
      <c r="F25" s="89" t="s">
        <v>102</v>
      </c>
      <c r="G25" s="89" t="s">
        <v>103</v>
      </c>
    </row>
    <row r="26" spans="1:7" ht="12.75">
      <c r="A26" s="90">
        <v>30</v>
      </c>
      <c r="B26" s="26">
        <v>16</v>
      </c>
      <c r="C26" s="91" t="s">
        <v>104</v>
      </c>
      <c r="D26" s="84" t="s">
        <v>105</v>
      </c>
      <c r="E26" s="84" t="s">
        <v>106</v>
      </c>
      <c r="F26" s="92">
        <v>38888</v>
      </c>
      <c r="G26" s="92">
        <v>38877</v>
      </c>
    </row>
    <row r="27" spans="1:7" ht="12.75">
      <c r="A27" s="90">
        <v>31</v>
      </c>
      <c r="B27" s="26">
        <v>31</v>
      </c>
      <c r="C27" s="91" t="s">
        <v>107</v>
      </c>
      <c r="E27" t="s">
        <v>108</v>
      </c>
      <c r="F27" s="27"/>
      <c r="G27" s="27"/>
    </row>
    <row r="28" spans="1:7" ht="12.75">
      <c r="A28" s="90">
        <v>31</v>
      </c>
      <c r="B28" s="26">
        <v>31</v>
      </c>
      <c r="C28" s="91" t="s">
        <v>109</v>
      </c>
      <c r="E28" t="s">
        <v>110</v>
      </c>
      <c r="F28" s="27"/>
      <c r="G28" s="27"/>
    </row>
    <row r="29" spans="1:7" ht="12.75">
      <c r="A29" s="90">
        <v>30</v>
      </c>
      <c r="B29" s="93">
        <v>30</v>
      </c>
      <c r="C29" s="91" t="s">
        <v>111</v>
      </c>
      <c r="D29" s="94"/>
      <c r="E29" s="94"/>
      <c r="F29" s="95"/>
      <c r="G29" s="95"/>
    </row>
    <row r="30" spans="1:7" ht="12.75">
      <c r="A30" s="96">
        <v>31</v>
      </c>
      <c r="B30" s="97">
        <v>31</v>
      </c>
      <c r="C30" s="98" t="s">
        <v>112</v>
      </c>
      <c r="D30" t="s">
        <v>113</v>
      </c>
      <c r="E30" s="84" t="s">
        <v>106</v>
      </c>
      <c r="F30" s="99">
        <v>38899</v>
      </c>
      <c r="G30" s="92">
        <v>38885</v>
      </c>
    </row>
    <row r="31" spans="1:7" ht="12.75">
      <c r="A31" s="100">
        <v>30</v>
      </c>
      <c r="B31" s="101">
        <v>6</v>
      </c>
      <c r="C31" s="102" t="s">
        <v>114</v>
      </c>
      <c r="E31" t="s">
        <v>108</v>
      </c>
      <c r="F31" s="103"/>
      <c r="G31" s="103"/>
    </row>
    <row r="32" spans="5:7" ht="12.75">
      <c r="E32" t="s">
        <v>115</v>
      </c>
      <c r="F32" s="103"/>
      <c r="G32" s="103"/>
    </row>
    <row r="33" spans="1:7" ht="12.75">
      <c r="A33" s="84"/>
      <c r="B33" s="84"/>
      <c r="D33" s="94"/>
      <c r="E33" s="94"/>
      <c r="F33" s="95"/>
      <c r="G33" s="95"/>
    </row>
    <row r="34" spans="1:7" ht="12.75">
      <c r="A34" s="84"/>
      <c r="B34" s="84"/>
      <c r="D34" t="s">
        <v>116</v>
      </c>
      <c r="E34" s="84" t="s">
        <v>106</v>
      </c>
      <c r="F34" s="104">
        <v>38918</v>
      </c>
      <c r="G34" s="104">
        <v>38904</v>
      </c>
    </row>
    <row r="35" spans="5:7" ht="12.75">
      <c r="E35" t="s">
        <v>108</v>
      </c>
      <c r="F35" s="103"/>
      <c r="G35" s="103"/>
    </row>
    <row r="36" spans="5:7" ht="12.75">
      <c r="E36" t="s">
        <v>117</v>
      </c>
      <c r="F36" s="103"/>
      <c r="G36" s="103"/>
    </row>
    <row r="37" spans="4:7" ht="12.75">
      <c r="D37" s="94"/>
      <c r="E37" s="94"/>
      <c r="F37" s="95"/>
      <c r="G37" s="95"/>
    </row>
    <row r="38" spans="4:7" ht="12.75">
      <c r="D38" t="s">
        <v>118</v>
      </c>
      <c r="E38" s="84" t="s">
        <v>106</v>
      </c>
      <c r="F38" s="104">
        <v>38934</v>
      </c>
      <c r="G38" s="104">
        <v>38920</v>
      </c>
    </row>
    <row r="39" spans="5:7" ht="12.75">
      <c r="E39" t="s">
        <v>108</v>
      </c>
      <c r="F39" s="103"/>
      <c r="G39" s="103"/>
    </row>
    <row r="40" spans="5:7" ht="12.75">
      <c r="E40" t="s">
        <v>119</v>
      </c>
      <c r="F40" s="103"/>
      <c r="G40" s="103"/>
    </row>
    <row r="41" spans="4:7" ht="12.75">
      <c r="D41" s="94"/>
      <c r="E41" s="94"/>
      <c r="F41" s="95"/>
      <c r="G41" s="95"/>
    </row>
    <row r="42" spans="4:7" ht="12.75">
      <c r="D42" t="s">
        <v>120</v>
      </c>
      <c r="E42" s="84" t="s">
        <v>106</v>
      </c>
      <c r="F42" s="104">
        <v>37861</v>
      </c>
      <c r="G42" s="104">
        <v>37847</v>
      </c>
    </row>
    <row r="43" spans="5:7" ht="12.75">
      <c r="E43" t="s">
        <v>108</v>
      </c>
      <c r="F43" s="103"/>
      <c r="G43" s="103"/>
    </row>
    <row r="44" spans="5:7" ht="12.75">
      <c r="E44" t="s">
        <v>121</v>
      </c>
      <c r="F44" s="103"/>
      <c r="G44" s="103"/>
    </row>
    <row r="45" spans="4:7" ht="12.75">
      <c r="D45" s="94"/>
      <c r="E45" s="94"/>
      <c r="F45" s="95"/>
      <c r="G45" s="95"/>
    </row>
    <row r="46" spans="4:7" ht="12.75">
      <c r="D46" t="s">
        <v>122</v>
      </c>
      <c r="E46" s="84" t="s">
        <v>106</v>
      </c>
      <c r="F46" s="104">
        <v>37878</v>
      </c>
      <c r="G46" s="104">
        <v>37864</v>
      </c>
    </row>
    <row r="47" spans="5:7" ht="12.75">
      <c r="E47" t="s">
        <v>108</v>
      </c>
      <c r="F47" s="103"/>
      <c r="G47" s="103"/>
    </row>
    <row r="48" spans="5:7" ht="12.75">
      <c r="E48" t="s">
        <v>123</v>
      </c>
      <c r="F48" s="103"/>
      <c r="G48" s="103"/>
    </row>
    <row r="49" spans="4:7" ht="12.75">
      <c r="D49" s="94"/>
      <c r="E49" s="94"/>
      <c r="F49" s="95"/>
      <c r="G49" s="95"/>
    </row>
    <row r="50" spans="4:7" ht="12.75">
      <c r="D50" t="s">
        <v>124</v>
      </c>
      <c r="E50" s="84" t="s">
        <v>106</v>
      </c>
      <c r="F50" s="104">
        <v>38984</v>
      </c>
      <c r="G50" s="104">
        <v>38970</v>
      </c>
    </row>
    <row r="51" spans="5:7" ht="12.75">
      <c r="E51" t="s">
        <v>125</v>
      </c>
      <c r="F51" s="103"/>
      <c r="G51" s="103"/>
    </row>
    <row r="52" spans="5:7" ht="12.75">
      <c r="E52" t="s">
        <v>126</v>
      </c>
      <c r="F52" s="103"/>
      <c r="G52" s="103"/>
    </row>
    <row r="53" spans="4:7" ht="12.75">
      <c r="D53" s="94"/>
      <c r="E53" s="94"/>
      <c r="F53" s="95"/>
      <c r="G53" s="95"/>
    </row>
    <row r="54" spans="4:7" ht="12.75">
      <c r="D54" t="s">
        <v>127</v>
      </c>
      <c r="E54" s="84" t="s">
        <v>106</v>
      </c>
      <c r="F54" s="104">
        <v>38994</v>
      </c>
      <c r="G54" s="104">
        <v>38982</v>
      </c>
    </row>
    <row r="55" spans="5:7" ht="12.75">
      <c r="E55" t="s">
        <v>108</v>
      </c>
      <c r="F55" s="103"/>
      <c r="G55" s="103"/>
    </row>
    <row r="56" spans="5:7" ht="12.75">
      <c r="E56" t="s">
        <v>128</v>
      </c>
      <c r="F56" s="103"/>
      <c r="G56" s="103"/>
    </row>
    <row r="57" spans="4:7" ht="12.75">
      <c r="D57" s="94"/>
      <c r="E57" s="94"/>
      <c r="F57" s="95"/>
      <c r="G57" s="95"/>
    </row>
    <row r="58" spans="4:7" ht="12.75">
      <c r="D58" t="s">
        <v>129</v>
      </c>
      <c r="E58" s="84" t="s">
        <v>106</v>
      </c>
      <c r="F58" s="104">
        <v>39002</v>
      </c>
      <c r="G58" s="104">
        <v>38988</v>
      </c>
    </row>
    <row r="59" spans="5:7" ht="12.75">
      <c r="E59" t="s">
        <v>108</v>
      </c>
      <c r="F59" s="103"/>
      <c r="G59" s="103"/>
    </row>
    <row r="60" spans="5:7" ht="12.75">
      <c r="E60" t="s">
        <v>130</v>
      </c>
      <c r="F60" s="103"/>
      <c r="G60" s="103"/>
    </row>
    <row r="61" spans="4:7" ht="12.75">
      <c r="D61" s="94"/>
      <c r="E61" s="94"/>
      <c r="F61" s="95"/>
      <c r="G61" s="95"/>
    </row>
    <row r="62" spans="4:7" ht="12.75">
      <c r="D62" t="s">
        <v>131</v>
      </c>
      <c r="E62" s="84" t="s">
        <v>106</v>
      </c>
      <c r="F62" s="104">
        <v>39012</v>
      </c>
      <c r="G62" s="104">
        <v>38996</v>
      </c>
    </row>
    <row r="63" spans="5:7" ht="12.75">
      <c r="E63" t="s">
        <v>108</v>
      </c>
      <c r="F63" s="103"/>
      <c r="G63" s="103"/>
    </row>
    <row r="64" spans="5:7" ht="12.75">
      <c r="E64" t="s">
        <v>132</v>
      </c>
      <c r="F64" s="103"/>
      <c r="G64" s="103"/>
    </row>
    <row r="65" spans="4:7" ht="12.75">
      <c r="D65" s="94"/>
      <c r="E65" s="94"/>
      <c r="F65" s="95"/>
      <c r="G65" s="95"/>
    </row>
    <row r="66" spans="4:7" ht="12.75">
      <c r="D66" t="s">
        <v>133</v>
      </c>
      <c r="E66" s="84" t="s">
        <v>106</v>
      </c>
      <c r="F66" s="104">
        <v>39025</v>
      </c>
      <c r="G66" s="104">
        <v>39011</v>
      </c>
    </row>
    <row r="67" spans="5:7" ht="12.75">
      <c r="E67" t="s">
        <v>108</v>
      </c>
      <c r="F67" s="103"/>
      <c r="G67" s="103"/>
    </row>
    <row r="68" spans="5:7" ht="12.75">
      <c r="E68" t="s">
        <v>134</v>
      </c>
      <c r="F68" s="103"/>
      <c r="G68" s="103"/>
    </row>
    <row r="69" spans="5:7" ht="12.75">
      <c r="E69"/>
      <c r="F69" s="103"/>
      <c r="G69" s="103"/>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row r="97" spans="5:6" ht="12.75">
      <c r="E97" s="103"/>
      <c r="F97" s="84"/>
    </row>
    <row r="98" spans="5:6" ht="12.75">
      <c r="E98" s="103"/>
      <c r="F98" s="84"/>
    </row>
    <row r="99" spans="5:6" ht="12.75">
      <c r="E99" s="103"/>
      <c r="F99" s="84"/>
    </row>
    <row r="100" spans="5:6" ht="12.75">
      <c r="E100" s="103"/>
      <c r="F100" s="84"/>
    </row>
    <row r="101" spans="5:6" ht="12.75">
      <c r="E101" s="103"/>
      <c r="F101" s="8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APH_FORST</dc:creator>
  <cp:keywords/>
  <dc:description/>
  <cp:lastModifiedBy>Francis Tapon</cp:lastModifiedBy>
  <cp:lastPrinted>2007-04-05T13:12:02Z</cp:lastPrinted>
  <dcterms:created xsi:type="dcterms:W3CDTF">2003-09-23T16:09:06Z</dcterms:created>
  <dcterms:modified xsi:type="dcterms:W3CDTF">2010-12-27T19:19:42Z</dcterms:modified>
  <cp:category/>
  <cp:version/>
  <cp:contentType/>
  <cp:contentStatus/>
  <cp:revision>1</cp:revision>
</cp:coreProperties>
</file>